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lfaduka\OneDrive\Desktop\LiveData\PublishBCTLWebsite\ExchangeRate\"/>
    </mc:Choice>
  </mc:AlternateContent>
  <xr:revisionPtr revIDLastSave="0" documentId="13_ncr:1_{97739566-C7AA-42D5-94CF-26944FCB6952}" xr6:coauthVersionLast="47" xr6:coauthVersionMax="47" xr10:uidLastSave="{00000000-0000-0000-0000-000000000000}"/>
  <bookViews>
    <workbookView xWindow="-120" yWindow="-120" windowWidth="29040" windowHeight="15720" xr2:uid="{06B1CF4A-3767-4896-80C4-157D43DCE959}"/>
  </bookViews>
  <sheets>
    <sheet name="diaria" sheetId="1" r:id="rId1"/>
  </sheets>
  <externalReferences>
    <externalReference r:id="rId2"/>
    <externalReference r:id="rId3"/>
    <externalReference r:id="rId4"/>
  </externalReferences>
  <definedNames>
    <definedName name="_xlnm.Print_Area" localSheetId="0">diaria!$A$1:$J$320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8" i="1" l="1"/>
  <c r="H317" i="1"/>
  <c r="D317" i="1"/>
  <c r="C317" i="1"/>
  <c r="H316" i="1"/>
  <c r="H310" i="1"/>
  <c r="D310" i="1"/>
  <c r="C310" i="1"/>
  <c r="D309" i="1"/>
  <c r="C309" i="1"/>
  <c r="D308" i="1"/>
  <c r="C308" i="1"/>
  <c r="D307" i="1"/>
  <c r="C307" i="1"/>
  <c r="H306" i="1"/>
  <c r="D306" i="1"/>
  <c r="C306" i="1"/>
  <c r="H305" i="1"/>
  <c r="D305" i="1"/>
  <c r="C305" i="1"/>
  <c r="H304" i="1"/>
  <c r="D304" i="1"/>
  <c r="C304" i="1"/>
  <c r="H303" i="1"/>
  <c r="D303" i="1"/>
  <c r="C303" i="1"/>
  <c r="H302" i="1"/>
  <c r="H301" i="1"/>
  <c r="E291" i="1"/>
  <c r="D266" i="1"/>
  <c r="D263" i="1"/>
  <c r="D262" i="1"/>
  <c r="D259" i="1"/>
  <c r="D258" i="1"/>
  <c r="D255" i="1"/>
  <c r="D254" i="1"/>
  <c r="D251" i="1"/>
  <c r="D250" i="1"/>
  <c r="D247" i="1"/>
  <c r="H245" i="1"/>
  <c r="H243" i="1"/>
  <c r="D243" i="1"/>
  <c r="F226" i="1"/>
  <c r="E226" i="1"/>
  <c r="G225" i="1"/>
  <c r="F225" i="1"/>
  <c r="E225" i="1"/>
  <c r="D225" i="1"/>
  <c r="E224" i="1"/>
  <c r="E223" i="1"/>
  <c r="D223" i="1"/>
  <c r="E221" i="1"/>
  <c r="E220" i="1"/>
  <c r="E207" i="1"/>
  <c r="M119" i="1"/>
  <c r="M118" i="1"/>
  <c r="M117" i="1"/>
  <c r="M116" i="1"/>
  <c r="M115" i="1"/>
  <c r="M114" i="1"/>
  <c r="M113" i="1"/>
  <c r="M112" i="1"/>
  <c r="E96" i="1"/>
  <c r="H73" i="1"/>
  <c r="H266" i="1" s="1"/>
  <c r="D73" i="1"/>
  <c r="D72" i="1"/>
  <c r="D265" i="1" s="1"/>
  <c r="H71" i="1"/>
  <c r="H264" i="1" s="1"/>
  <c r="D71" i="1"/>
  <c r="D264" i="1" s="1"/>
  <c r="D70" i="1"/>
  <c r="H69" i="1"/>
  <c r="H262" i="1" s="1"/>
  <c r="D69" i="1"/>
  <c r="D68" i="1"/>
  <c r="D261" i="1" s="1"/>
  <c r="H67" i="1"/>
  <c r="H260" i="1" s="1"/>
  <c r="D67" i="1"/>
  <c r="D260" i="1" s="1"/>
  <c r="D66" i="1"/>
  <c r="H65" i="1"/>
  <c r="H258" i="1" s="1"/>
  <c r="D65" i="1"/>
  <c r="D64" i="1"/>
  <c r="D257" i="1" s="1"/>
  <c r="D63" i="1"/>
  <c r="D256" i="1" s="1"/>
  <c r="D62" i="1"/>
  <c r="H61" i="1"/>
  <c r="H254" i="1" s="1"/>
  <c r="D61" i="1"/>
  <c r="D60" i="1"/>
  <c r="D253" i="1" s="1"/>
  <c r="H59" i="1"/>
  <c r="H252" i="1" s="1"/>
  <c r="D59" i="1"/>
  <c r="D252" i="1" s="1"/>
  <c r="D58" i="1"/>
  <c r="H57" i="1"/>
  <c r="H250" i="1" s="1"/>
  <c r="D57" i="1"/>
  <c r="D56" i="1"/>
  <c r="D249" i="1" s="1"/>
  <c r="H55" i="1"/>
  <c r="H248" i="1" s="1"/>
  <c r="D55" i="1"/>
  <c r="D248" i="1" s="1"/>
  <c r="D54" i="1"/>
  <c r="H53" i="1"/>
  <c r="H246" i="1" s="1"/>
  <c r="H52" i="1"/>
  <c r="H51" i="1"/>
  <c r="H244" i="1" s="1"/>
  <c r="D51" i="1"/>
  <c r="D244" i="1" s="1"/>
  <c r="H50" i="1"/>
  <c r="D50" i="1"/>
  <c r="G33" i="1"/>
  <c r="G226" i="1" s="1"/>
  <c r="F33" i="1"/>
  <c r="D33" i="1"/>
  <c r="D226" i="1" s="1"/>
  <c r="G32" i="1"/>
  <c r="G224" i="1" s="1"/>
  <c r="F32" i="1"/>
  <c r="F224" i="1" s="1"/>
  <c r="D32" i="1"/>
  <c r="D224" i="1" s="1"/>
  <c r="G31" i="1"/>
  <c r="F31" i="1"/>
  <c r="D31" i="1"/>
  <c r="O30" i="1"/>
  <c r="G30" i="1"/>
  <c r="G223" i="1" s="1"/>
  <c r="F30" i="1"/>
  <c r="F223" i="1" s="1"/>
  <c r="D30" i="1"/>
  <c r="O29" i="1"/>
  <c r="H72" i="1" s="1"/>
  <c r="H265" i="1" s="1"/>
  <c r="O28" i="1"/>
  <c r="G28" i="1"/>
  <c r="G221" i="1" s="1"/>
  <c r="F28" i="1"/>
  <c r="F221" i="1" s="1"/>
  <c r="D28" i="1"/>
  <c r="D221" i="1" s="1"/>
  <c r="O27" i="1"/>
  <c r="H70" i="1" s="1"/>
  <c r="H263" i="1" s="1"/>
  <c r="G27" i="1"/>
  <c r="G220" i="1" s="1"/>
  <c r="F27" i="1"/>
  <c r="F220" i="1" s="1"/>
  <c r="D27" i="1"/>
  <c r="D220" i="1" s="1"/>
  <c r="O26" i="1"/>
  <c r="O25" i="1"/>
  <c r="H68" i="1" s="1"/>
  <c r="H261" i="1" s="1"/>
  <c r="O24" i="1"/>
  <c r="O23" i="1"/>
  <c r="H66" i="1" s="1"/>
  <c r="H259" i="1" s="1"/>
  <c r="O22" i="1"/>
  <c r="O21" i="1"/>
  <c r="H64" i="1" s="1"/>
  <c r="H257" i="1" s="1"/>
  <c r="O20" i="1"/>
  <c r="H63" i="1" s="1"/>
  <c r="H256" i="1" s="1"/>
  <c r="O19" i="1"/>
  <c r="H62" i="1" s="1"/>
  <c r="H255" i="1" s="1"/>
  <c r="N18" i="1"/>
  <c r="D53" i="1" s="1"/>
  <c r="D246" i="1" s="1"/>
  <c r="O17" i="1"/>
  <c r="O16" i="1"/>
  <c r="O15" i="1"/>
  <c r="H54" i="1" s="1"/>
  <c r="H247" i="1" s="1"/>
  <c r="O14" i="1"/>
  <c r="H60" i="1" s="1"/>
  <c r="H253" i="1" s="1"/>
  <c r="O13" i="1"/>
  <c r="N12" i="1"/>
  <c r="D52" i="1" s="1"/>
  <c r="D245" i="1" s="1"/>
  <c r="O11" i="1"/>
  <c r="H58" i="1" s="1"/>
  <c r="H251" i="1" s="1"/>
  <c r="N10" i="1"/>
  <c r="O9" i="1"/>
  <c r="O8" i="1"/>
  <c r="H56" i="1" s="1"/>
  <c r="H249" i="1" s="1"/>
  <c r="N7" i="1"/>
</calcChain>
</file>

<file path=xl/sharedStrings.xml><?xml version="1.0" encoding="utf-8"?>
<sst xmlns="http://schemas.openxmlformats.org/spreadsheetml/2006/main" count="311" uniqueCount="173">
  <si>
    <t>BANCO CENTRAL DE TIMOR-LESTE (BCTL)</t>
  </si>
  <si>
    <t>Avenida Xavier do Amaral</t>
  </si>
  <si>
    <t>NO.09 P.O.BOX 59</t>
  </si>
  <si>
    <t>Complete the orange column ONLY</t>
  </si>
  <si>
    <t>Posto Administrativo Nain Feto</t>
  </si>
  <si>
    <t>Currency</t>
  </si>
  <si>
    <t>Rate</t>
  </si>
  <si>
    <t xml:space="preserve">1/rate </t>
  </si>
  <si>
    <t>Suco Gricenfor, Aldeia Formosa</t>
  </si>
  <si>
    <t>Australian Dollar</t>
  </si>
  <si>
    <t>b</t>
  </si>
  <si>
    <t>Tel: [+670] 3313 718   /   Fax: [...] 3313 716</t>
  </si>
  <si>
    <t>Japanese Yen</t>
  </si>
  <si>
    <t>Malaysian Ringitt (MYR)</t>
  </si>
  <si>
    <t>bl</t>
  </si>
  <si>
    <t>New Zealand Dollar (NZD)</t>
  </si>
  <si>
    <t>Síntese de informação cambial e financeira</t>
  </si>
  <si>
    <t>Philippines Peso (PHP)</t>
  </si>
  <si>
    <t>Euro (EUR)</t>
  </si>
  <si>
    <t>Singapore Dollar (SGD)</t>
  </si>
  <si>
    <t>O dólar norte-americano (USD) é a moeda oficial de Timor Leste e por isso todos os pagamentos e transacções efectuadas no território nacional devem ser realizadas nesta moeda. Os bancos comerciais que operam no país definem eles próprios e de acordo com os seus critérios as taxas de câmbio que praticam nas operações que envolvem outras moedas, devendo as taxas aqui publicadas ser consideradas apenas como indicativas. O Banco Central publica este boletim com várias informações financeiras obtidas de fontes internacionais credíveis como parte do seu serviço ao público. Embora tenham sido desenvolvidos todos os esforços para apresentar dados correctos, nem o Banco Central nem o seu pessoal podem ser responsabilizados por eventuais perdas e danos resultantes da utilização desta informação. ATENÇÃO À MUDANÇA DA FONTE DAS TAXAS DE CÂMBIO E OUTRAS, QUE PASSOU A SER, A PARTIR DE 1/SET/05,  WWW.BLOOMBERG.COM</t>
  </si>
  <si>
    <t>South Korean Won (KRW)</t>
  </si>
  <si>
    <t>Rupiah Indonésia</t>
  </si>
  <si>
    <t>Hong Kong Dollar (HKD)</t>
  </si>
  <si>
    <t>Thailand Baht (THB)</t>
  </si>
  <si>
    <t>British Pound (GBP)</t>
  </si>
  <si>
    <t>Vietnamese, Dong (VND)</t>
  </si>
  <si>
    <t>oa</t>
  </si>
  <si>
    <t>Chinese Yuan Renminbi (CNY)</t>
  </si>
  <si>
    <t>Angolan Kwanza (AOA)</t>
  </si>
  <si>
    <t>Brazilian Real (BRL)</t>
  </si>
  <si>
    <t>Brunei Dollar (BND)</t>
  </si>
  <si>
    <t>Cambodian Riel (KHR)</t>
  </si>
  <si>
    <t xml:space="preserve"> </t>
  </si>
  <si>
    <t>Laotian Kip (LAK)</t>
  </si>
  <si>
    <t>Hoje (T)</t>
  </si>
  <si>
    <t>anterior</t>
  </si>
  <si>
    <t>T - 1 semana</t>
  </si>
  <si>
    <t>T - 1 mês</t>
  </si>
  <si>
    <t>Mozambique New Metical (MZN)</t>
  </si>
  <si>
    <t>AUD / USD *</t>
  </si>
  <si>
    <t>Myanmar Kyat (MMK)</t>
  </si>
  <si>
    <t>Euro /USD *</t>
  </si>
  <si>
    <t>South African Rand (ZAR)</t>
  </si>
  <si>
    <t>Swiss Franc (CHF)</t>
  </si>
  <si>
    <t>USD / IDR**</t>
  </si>
  <si>
    <t>Fiji Dollar (FJD)</t>
  </si>
  <si>
    <t>USD /SGD**</t>
  </si>
  <si>
    <t>USD/THB**</t>
  </si>
  <si>
    <t>USD / JPY**</t>
  </si>
  <si>
    <t xml:space="preserve">   </t>
  </si>
  <si>
    <t>Nota: uma subida no gráfico corresponde a uma valorização do USD face à Rupiah</t>
  </si>
  <si>
    <t>Nota: Uma descida no gráfico corresponde a uma desvalorização do USD face ao AUD</t>
  </si>
  <si>
    <t>Taxas de câmbio actuais; 9.00h (Timor)</t>
  </si>
  <si>
    <t>(A)</t>
  </si>
  <si>
    <t>(B)</t>
  </si>
  <si>
    <t>equivalente</t>
  </si>
  <si>
    <t>moeda (1)</t>
  </si>
  <si>
    <t>US$ 1=</t>
  </si>
  <si>
    <t>moeda  (2)</t>
  </si>
  <si>
    <t>em USD</t>
  </si>
  <si>
    <t>Austrália, Dolar (AUD)</t>
  </si>
  <si>
    <t>New Zealand Dolar</t>
  </si>
  <si>
    <t>Zona Euro, Euro (EUR)</t>
  </si>
  <si>
    <t>Indonésia, Rupia (IDR)</t>
  </si>
  <si>
    <t>Hong Kong, Dolar (HKD)</t>
  </si>
  <si>
    <t>Japão, Yen (JPY)</t>
  </si>
  <si>
    <t>Malásia, Ringitt (MYR)</t>
  </si>
  <si>
    <t>Filipinas, Peso (PHP)</t>
  </si>
  <si>
    <t>Singapura, Dolar (SGD)</t>
  </si>
  <si>
    <t>Coreia do Sul, Won (KRW)</t>
  </si>
  <si>
    <t>Tailândia, Baht (THB)</t>
  </si>
  <si>
    <t>Nota: estes câmbios são o inverso dos da coluna (A)</t>
  </si>
  <si>
    <t>Índices correntes das Bolsas</t>
  </si>
  <si>
    <t>Taxas de juro , %; actualizado 2ª-feira</t>
  </si>
  <si>
    <t>30 de Abril de 2025 (fecho do dia)</t>
  </si>
  <si>
    <t>Estados Unidos - m.m. 3 meses</t>
  </si>
  <si>
    <t>Indicador</t>
  </si>
  <si>
    <t>Valor</t>
  </si>
  <si>
    <t>variação</t>
  </si>
  <si>
    <t>Austrália - m.m. 3 meses</t>
  </si>
  <si>
    <t>26 no</t>
  </si>
  <si>
    <t>Diff</t>
  </si>
  <si>
    <t>Dow Jones (EUA)</t>
  </si>
  <si>
    <t>Hong Kong - short term</t>
  </si>
  <si>
    <t>NASDAQ (EUA)</t>
  </si>
  <si>
    <t>Indonésia - curto prazo</t>
  </si>
  <si>
    <t>FTSE 100 (GB)</t>
  </si>
  <si>
    <t>Japão - m.m. 3 meses</t>
  </si>
  <si>
    <t>nil</t>
  </si>
  <si>
    <t>Nikkei (Jap)</t>
  </si>
  <si>
    <t>Singapura - curto prazo</t>
  </si>
  <si>
    <t>Hang Seng (H.Kong)</t>
  </si>
  <si>
    <t>m.m. - mercado monetário</t>
  </si>
  <si>
    <t>Austrália</t>
  </si>
  <si>
    <t>Jakarta</t>
  </si>
  <si>
    <t>Taxa de juro LIBOR (USD), %</t>
  </si>
  <si>
    <t>Singapura</t>
  </si>
  <si>
    <t>Libor 6 meses</t>
  </si>
  <si>
    <t>Notas:</t>
  </si>
  <si>
    <t xml:space="preserve">(A) quantidade de moeda estrangeira por cada USD                                               * Taxa de juro de referência que o banco aplica </t>
  </si>
  <si>
    <t xml:space="preserve">Preço futuru do café (USD cents/lb) </t>
  </si>
  <si>
    <t xml:space="preserve">        </t>
  </si>
  <si>
    <t>Preço da energia (USD)</t>
  </si>
  <si>
    <t>ICO</t>
  </si>
  <si>
    <t>`</t>
  </si>
  <si>
    <t>Petróleo bruto, W.T.I Cushing (por barril)</t>
  </si>
  <si>
    <t>Gás natural, Nymex Henry Hub, $mmBtu.</t>
  </si>
  <si>
    <t>ICO = International Coffee Organization</t>
  </si>
  <si>
    <t>Brent Crude Oil</t>
  </si>
  <si>
    <t>Fontes: taxas de câmbio + índices das Bolsas + LIBOR + petróleo e gás natural: www.bloomberg.com; taxas de juro: The Economist; Café: Bloomberg</t>
  </si>
  <si>
    <t>Para mais informações, contacte a Divisão de Estudos Económicos e Estatísticas da BCTL; telefone: 3313 718</t>
  </si>
  <si>
    <t>Exchange rates and financial information</t>
  </si>
  <si>
    <t xml:space="preserve">The official currency of East Timor is the United States dollar. All payments and transactions within the country must be in the official currency. Commercial banks in East Timor establish foreign exchange rates according with their own criteria; the rates below are only for information purposes. The Central Bank publishes this information sheet with a range of financial data drawn from international sources as a public information service. While every care has been taken to present accurate data, neither the Central Bank  nor its staff can accept any responssability for any losses or other consequences arising from its use. ATTENTION TO THE CHANGES IN THE SOURCE FOR EXCHANGE RATES AND OTHERS; FROM 1/SEP/05 IS WWW.BLOOMBERG.COM </t>
  </si>
  <si>
    <t>Today (T)</t>
  </si>
  <si>
    <t>last</t>
  </si>
  <si>
    <t>T - 1 week</t>
  </si>
  <si>
    <t>T - 1 month</t>
  </si>
  <si>
    <t>AUD / USD*</t>
  </si>
  <si>
    <t>Euro /USD*</t>
  </si>
  <si>
    <t>USD / SGD**</t>
  </si>
  <si>
    <t>* USD units per foreign currency unit;      ** foreign currency units per USD</t>
  </si>
  <si>
    <t xml:space="preserve">      </t>
  </si>
  <si>
    <t>Note: an upturn in the graphic mean an apreciation of the USD regarding the IDR</t>
  </si>
  <si>
    <t>Note: a downturn in the graphic mean a depreciation of the USD regarding the AUD</t>
  </si>
  <si>
    <t>Exchange rates; 9.00h (Timor time)</t>
  </si>
  <si>
    <t>USD</t>
  </si>
  <si>
    <t>country (1)</t>
  </si>
  <si>
    <t>USD 1 =</t>
  </si>
  <si>
    <t>country  (2)</t>
  </si>
  <si>
    <t>equivalent</t>
  </si>
  <si>
    <t>Australia, Dollar (AUD)</t>
  </si>
  <si>
    <t>Euroland, Euro (EUR)</t>
  </si>
  <si>
    <t>British Pound</t>
  </si>
  <si>
    <t>Indonesia, Rupiah (IDR)</t>
  </si>
  <si>
    <t>Hong Kong, Dollar (HKD)</t>
  </si>
  <si>
    <t>Japan, Yen (JPY)</t>
  </si>
  <si>
    <t>Malaysia, Ringitt (MYR)</t>
  </si>
  <si>
    <t>Philippines, Peso (PHP)</t>
  </si>
  <si>
    <t>Singapore, Dollar (SGD)</t>
  </si>
  <si>
    <t>South Korea, Won (KRW)</t>
  </si>
  <si>
    <t>Thailand, Baht (THB)</t>
  </si>
  <si>
    <t>Thailand, Bat (THB)</t>
  </si>
  <si>
    <t>Note: these rates are the reverse of those on column (A)</t>
  </si>
  <si>
    <t>Current Stock Exchange indicators</t>
  </si>
  <si>
    <t>Interest rates, % year; updated Monday</t>
  </si>
  <si>
    <t>April  30, 2025 (close)</t>
  </si>
  <si>
    <t>United States - 3-month m.mkt.</t>
  </si>
  <si>
    <t>Indicator</t>
  </si>
  <si>
    <t>Value</t>
  </si>
  <si>
    <t xml:space="preserve">   ∆</t>
  </si>
  <si>
    <t>Australia - 3-month m. mkt.</t>
  </si>
  <si>
    <t>Dow Jones (US)</t>
  </si>
  <si>
    <t>NASDAQ (US)</t>
  </si>
  <si>
    <t>Indonesia - short term</t>
  </si>
  <si>
    <t>FTSE 100 (UK)</t>
  </si>
  <si>
    <t>Japan - 3-month m. mkt.</t>
  </si>
  <si>
    <t>Singapore - short term</t>
  </si>
  <si>
    <t>m.mkt. = money market</t>
  </si>
  <si>
    <t>Australia</t>
  </si>
  <si>
    <t>Interest rate: LIBOR (USD), %</t>
  </si>
  <si>
    <t>Singapore</t>
  </si>
  <si>
    <t>Libor 6 months</t>
  </si>
  <si>
    <t>Notes:</t>
  </si>
  <si>
    <t>(A) amount of each currency per 1 USD</t>
  </si>
  <si>
    <t xml:space="preserve">(B) amount of USD per 1 unit of each currency </t>
  </si>
  <si>
    <t xml:space="preserve">Coffee future price(USD cents/lb) </t>
  </si>
  <si>
    <t>Energy prices (USD)</t>
  </si>
  <si>
    <t xml:space="preserve">Prev.day </t>
  </si>
  <si>
    <t>Crude oil, W.T.I Cushing (barrel)</t>
  </si>
  <si>
    <t>Natural gas, Nymex Henry Hub, $mmBtu.</t>
  </si>
  <si>
    <t>Sources: exchanges rates + stocks + LIBOR + oil and gas: www.bloomberg.com ; interest rates: The Economist, Coffee: Bloomberg</t>
  </si>
  <si>
    <t>For more information, please contact BCTL Economic Studies and Statistics Division at phone: 3313 718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</si>
</sst>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41" formatCode="_(* #,##0_);_(* \(#,##0\);_(* &quot;-&quot;_);_(@_)"/>
    <numFmt numFmtId="43" formatCode="_(* #,##0.00_);_(* \(#,##0.00\);_(* &quot;-&quot;??_);_(@_)"/>
    <numFmt numFmtId="164" formatCode="[$-816]mmmm\ yy;@"/>
    <numFmt numFmtId="165" formatCode="#,##0.00;[Red]#,##0.00"/>
    <numFmt numFmtId="166" formatCode="0.0000"/>
    <numFmt numFmtId="167" formatCode="#,##0.0000;[Red]#,##0.0000"/>
    <numFmt numFmtId="168" formatCode="0.000"/>
    <numFmt numFmtId="169" formatCode="_(* #,##0.0_);_(* \(#,##0.0\);_(* &quot;-&quot;??_);_(@_)"/>
    <numFmt numFmtId="170" formatCode="#,##0.0000"/>
    <numFmt numFmtId="171" formatCode="#,##0.0"/>
    <numFmt numFmtId="172" formatCode="#,##0.000"/>
    <numFmt numFmtId="173" formatCode="#,##0.0_);\(#,##0.0\)"/>
    <numFmt numFmtId="174" formatCode="_(* #,##0_);_(* \(#,##0\);_(* &quot;-&quot;??_);_(@_)"/>
    <numFmt numFmtId="175" formatCode="#,##0.0000_);\(#,##0.0000\)"/>
    <numFmt numFmtId="176" formatCode="_-* #,##0.0000_-;\-* #,##0.0000_-;_-* &quot;-&quot;????_-;_-@_-"/>
    <numFmt numFmtId="177" formatCode="0.00000"/>
    <numFmt numFmtId="178" formatCode="_-* #,##0.00_-;\-* #,##0.00_-;_-* &quot;-&quot;??_-;_-@_-"/>
    <numFmt numFmtId="179" formatCode="0.000000"/>
    <numFmt numFmtId="180" formatCode="_-* #,##0.00_-;\-* #,##0.00_-;_-* &quot;-&quot;?_-;_-@_-"/>
    <numFmt numFmtId="181" formatCode="_-* #,##0.000_-;\-* #,##0.000_-;_-* &quot;-&quot;????_-;_-@_-"/>
    <numFmt numFmtId="182" formatCode="_-* #,##0.0_-;\-* #,##0.0_-;_-* &quot;-&quot;??_-;_-@_-"/>
    <numFmt numFmtId="183" formatCode="#,##0.000_);\(#,##0.000\)"/>
    <numFmt numFmtId="184" formatCode="[$-816]d\-mmm\-yy;@"/>
    <numFmt numFmtId="185" formatCode="0.0"/>
    <numFmt numFmtId="186" formatCode="_-* #,##0_-;\-* #,##0_-;_-* &quot;-&quot;????_-;_-@_-"/>
    <numFmt numFmtId="187" formatCode="_-* #,##0.0000_-;\-* #,##0.0000_-;_-* &quot;-&quot;?_-;_-@_-"/>
    <numFmt numFmtId="188" formatCode="_-* #,##0.000_-;\-* #,##0.000_-;_-* &quot;-&quot;?_-;_-@_-"/>
    <numFmt numFmtId="189" formatCode="_-* #,##0.0_-;\-* #,##0.0_-;_-* &quot;-&quot;?_-;_-@_-"/>
    <numFmt numFmtId="190" formatCode="_(* #,##0.0000_);_(* \(#,##0.0000\);_(* &quot;-&quot;??_);_(@_)"/>
    <numFmt numFmtId="191" formatCode="_(* #,##0.000_);_(* \(#,##0.000\);_(* &quot;-&quot;??_);_(@_)"/>
    <numFmt numFmtId="192" formatCode="[$-C09]dd\-mmm\-yy;@"/>
  </numFmts>
  <fonts count="20" x14ac:knownFonts="1">
    <font>
      <sz val="11"/>
      <color theme="1"/>
      <name val="Aptos Narrow"/>
      <family val="2"/>
      <scheme val="minor"/>
    </font>
    <font>
      <sz val="10"/>
      <name val="Arial"/>
      <family val="2"/>
    </font>
    <font>
      <sz val="12"/>
      <name val="Arial"/>
      <family val="2"/>
    </font>
    <font>
      <sz val="12"/>
      <color theme="0"/>
      <name val="Arial"/>
      <family val="2"/>
    </font>
    <font>
      <sz val="12"/>
      <color rgb="FFFF0000"/>
      <name val="Arial"/>
      <family val="2"/>
    </font>
    <font>
      <b/>
      <i/>
      <sz val="14"/>
      <color theme="1"/>
      <name val="Baskerville Old Face"/>
      <family val="1"/>
    </font>
    <font>
      <b/>
      <sz val="14"/>
      <color theme="1"/>
      <name val="Aptos Narrow"/>
      <family val="2"/>
      <scheme val="minor"/>
    </font>
    <font>
      <b/>
      <sz val="14"/>
      <color indexed="8"/>
      <name val="Baskerville Old Face"/>
      <family val="1"/>
    </font>
    <font>
      <b/>
      <sz val="14"/>
      <color indexed="8"/>
      <name val="Century Schoolbook"/>
      <family val="1"/>
    </font>
    <font>
      <sz val="12"/>
      <name val="Baskerville Old Face"/>
      <family val="1"/>
    </font>
    <font>
      <b/>
      <sz val="12"/>
      <color indexed="16"/>
      <name val="Arial"/>
      <family val="2"/>
    </font>
    <font>
      <b/>
      <sz val="12"/>
      <color theme="0"/>
      <name val="Arial"/>
      <family val="2"/>
    </font>
    <font>
      <b/>
      <sz val="12"/>
      <name val="Arial"/>
      <family val="2"/>
    </font>
    <font>
      <u/>
      <sz val="12"/>
      <name val="Arial"/>
      <family val="2"/>
    </font>
    <font>
      <b/>
      <i/>
      <sz val="12"/>
      <name val="Arial"/>
      <family val="2"/>
    </font>
    <font>
      <i/>
      <sz val="12"/>
      <name val="Arial"/>
      <family val="2"/>
    </font>
    <font>
      <sz val="12"/>
      <color theme="0" tint="-0.14999847407452621"/>
      <name val="Arial"/>
      <family val="2"/>
    </font>
    <font>
      <b/>
      <u/>
      <sz val="12"/>
      <name val="Arial"/>
      <family val="2"/>
    </font>
    <font>
      <u/>
      <sz val="10"/>
      <color indexed="12"/>
      <name val="Arial"/>
      <family val="2"/>
    </font>
    <font>
      <sz val="12"/>
      <color rgb="FF767676"/>
      <name val="Arial"/>
      <family val="2"/>
    </font>
  </fonts>
  <fills count="12">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indexed="9"/>
        <bgColor indexed="64"/>
      </patternFill>
    </fill>
    <fill>
      <patternFill patternType="solid">
        <fgColor indexed="50"/>
        <bgColor indexed="64"/>
      </patternFill>
    </fill>
    <fill>
      <patternFill patternType="solid">
        <fgColor indexed="22"/>
        <bgColor indexed="64"/>
      </patternFill>
    </fill>
    <fill>
      <patternFill patternType="solid">
        <fgColor rgb="FFFFFFFF"/>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top/>
      <bottom style="double">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double">
        <color indexed="64"/>
      </right>
      <top style="thin">
        <color indexed="64"/>
      </top>
      <bottom style="thin">
        <color indexed="8"/>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double">
        <color indexed="64"/>
      </right>
      <top style="thin">
        <color indexed="8"/>
      </top>
      <bottom style="thin">
        <color indexed="8"/>
      </bottom>
      <diagonal/>
    </border>
    <border>
      <left style="thin">
        <color indexed="64"/>
      </left>
      <right style="double">
        <color indexed="64"/>
      </right>
      <top style="thin">
        <color indexed="64"/>
      </top>
      <bottom style="double">
        <color indexed="64"/>
      </bottom>
      <diagonal/>
    </border>
    <border>
      <left style="double">
        <color indexed="64"/>
      </left>
      <right style="thin">
        <color indexed="8"/>
      </right>
      <top style="thin">
        <color indexed="8"/>
      </top>
      <bottom style="thin">
        <color indexed="64"/>
      </bottom>
      <diagonal/>
    </border>
    <border>
      <left style="double">
        <color indexed="64"/>
      </left>
      <right style="thin">
        <color indexed="8"/>
      </right>
      <top/>
      <bottom/>
      <diagonal/>
    </border>
    <border>
      <left style="double">
        <color indexed="64"/>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style="double">
        <color indexed="64"/>
      </right>
      <top style="thin">
        <color indexed="8"/>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style="double">
        <color indexed="64"/>
      </bottom>
      <diagonal/>
    </border>
  </borders>
  <cellStyleXfs count="4">
    <xf numFmtId="0" fontId="0" fillId="0" borderId="0"/>
    <xf numFmtId="43" fontId="1" fillId="0" borderId="0" applyFont="0" applyFill="0" applyBorder="0" applyAlignment="0" applyProtection="0"/>
    <xf numFmtId="164" fontId="1" fillId="0" borderId="0"/>
    <xf numFmtId="164" fontId="18" fillId="0" borderId="0" applyNumberFormat="0" applyFill="0" applyBorder="0" applyAlignment="0" applyProtection="0">
      <alignment vertical="top"/>
      <protection locked="0"/>
    </xf>
  </cellStyleXfs>
  <cellXfs count="291">
    <xf numFmtId="0" fontId="0" fillId="0" borderId="0" xfId="0"/>
    <xf numFmtId="164" fontId="2" fillId="0" borderId="0" xfId="2" applyFont="1"/>
    <xf numFmtId="164" fontId="3" fillId="0" borderId="0" xfId="2" applyFont="1"/>
    <xf numFmtId="164" fontId="4" fillId="0" borderId="0" xfId="2" applyFont="1"/>
    <xf numFmtId="165" fontId="2" fillId="0" borderId="0" xfId="2" applyNumberFormat="1" applyFont="1"/>
    <xf numFmtId="4" fontId="6" fillId="0" borderId="0" xfId="2" applyNumberFormat="1" applyFont="1"/>
    <xf numFmtId="164" fontId="6" fillId="0" borderId="0" xfId="2" applyFont="1"/>
    <xf numFmtId="2" fontId="2" fillId="0" borderId="0" xfId="2" applyNumberFormat="1" applyFont="1"/>
    <xf numFmtId="164" fontId="8" fillId="0" borderId="0" xfId="2" applyFont="1" applyAlignment="1">
      <alignment vertical="center"/>
    </xf>
    <xf numFmtId="164" fontId="10" fillId="0" borderId="0" xfId="2" applyFont="1"/>
    <xf numFmtId="164" fontId="11" fillId="2" borderId="4" xfId="2" applyFont="1" applyFill="1" applyBorder="1"/>
    <xf numFmtId="164" fontId="11" fillId="2" borderId="5" xfId="2" applyFont="1" applyFill="1" applyBorder="1" applyAlignment="1">
      <alignment horizontal="center"/>
    </xf>
    <xf numFmtId="164" fontId="11" fillId="2" borderId="6" xfId="2" applyFont="1" applyFill="1" applyBorder="1"/>
    <xf numFmtId="164" fontId="2" fillId="3" borderId="7" xfId="2" applyFont="1" applyFill="1" applyBorder="1" applyAlignment="1">
      <alignment horizontal="left"/>
    </xf>
    <xf numFmtId="166" fontId="2" fillId="3" borderId="7" xfId="2" applyNumberFormat="1" applyFont="1" applyFill="1" applyBorder="1"/>
    <xf numFmtId="167" fontId="2" fillId="4" borderId="7" xfId="2" applyNumberFormat="1" applyFont="1" applyFill="1" applyBorder="1"/>
    <xf numFmtId="164" fontId="3" fillId="0" borderId="0" xfId="2" applyFont="1" applyAlignment="1">
      <alignment horizontal="right"/>
    </xf>
    <xf numFmtId="164" fontId="4" fillId="0" borderId="0" xfId="2" applyFont="1" applyAlignment="1">
      <alignment horizontal="right"/>
    </xf>
    <xf numFmtId="164" fontId="2" fillId="5" borderId="7" xfId="2" applyFont="1" applyFill="1" applyBorder="1" applyAlignment="1">
      <alignment horizontal="left"/>
    </xf>
    <xf numFmtId="2" fontId="2" fillId="4" borderId="7" xfId="2" applyNumberFormat="1" applyFont="1" applyFill="1" applyBorder="1"/>
    <xf numFmtId="167" fontId="2" fillId="3" borderId="7" xfId="2" quotePrefix="1" applyNumberFormat="1" applyFont="1" applyFill="1" applyBorder="1"/>
    <xf numFmtId="168" fontId="2" fillId="6" borderId="7" xfId="2" applyNumberFormat="1" applyFont="1" applyFill="1" applyBorder="1"/>
    <xf numFmtId="164" fontId="3" fillId="0" borderId="0" xfId="2" applyFont="1" applyAlignment="1">
      <alignment horizontal="center"/>
    </xf>
    <xf numFmtId="164" fontId="12" fillId="0" borderId="0" xfId="2" applyFont="1" applyAlignment="1">
      <alignment horizontal="center"/>
    </xf>
    <xf numFmtId="168" fontId="2" fillId="5" borderId="7" xfId="2" applyNumberFormat="1" applyFont="1" applyFill="1" applyBorder="1"/>
    <xf numFmtId="167" fontId="2" fillId="6" borderId="7" xfId="2" quotePrefix="1" applyNumberFormat="1" applyFont="1" applyFill="1" applyBorder="1"/>
    <xf numFmtId="164" fontId="12" fillId="0" borderId="0" xfId="2" applyFont="1" applyAlignment="1">
      <alignment horizontal="center" vertical="center"/>
    </xf>
    <xf numFmtId="43" fontId="2" fillId="0" borderId="0" xfId="2" applyNumberFormat="1" applyFont="1"/>
    <xf numFmtId="43" fontId="2" fillId="0" borderId="0" xfId="1" applyFont="1"/>
    <xf numFmtId="167" fontId="2" fillId="4" borderId="7" xfId="2" quotePrefix="1" applyNumberFormat="1" applyFont="1" applyFill="1" applyBorder="1"/>
    <xf numFmtId="43" fontId="12" fillId="0" borderId="0" xfId="1" applyFont="1" applyAlignment="1">
      <alignment horizontal="center" vertical="center"/>
    </xf>
    <xf numFmtId="15" fontId="12" fillId="4" borderId="8" xfId="2" applyNumberFormat="1" applyFont="1" applyFill="1" applyBorder="1" applyAlignment="1">
      <alignment horizontal="center" vertical="center"/>
    </xf>
    <xf numFmtId="4" fontId="2" fillId="0" borderId="0" xfId="2" applyNumberFormat="1" applyFont="1" applyAlignment="1">
      <alignment horizontal="center" vertical="center"/>
    </xf>
    <xf numFmtId="14" fontId="2" fillId="0" borderId="0" xfId="2" applyNumberFormat="1" applyFont="1"/>
    <xf numFmtId="166" fontId="2" fillId="4" borderId="7" xfId="2" applyNumberFormat="1" applyFont="1" applyFill="1" applyBorder="1"/>
    <xf numFmtId="164" fontId="2" fillId="0" borderId="0" xfId="2" applyFont="1" applyAlignment="1">
      <alignment horizontal="justify"/>
    </xf>
    <xf numFmtId="164" fontId="2" fillId="0" borderId="0" xfId="2" applyFont="1" applyAlignment="1">
      <alignment horizontal="center" vertical="center"/>
    </xf>
    <xf numFmtId="2" fontId="2" fillId="6" borderId="7" xfId="2" applyNumberFormat="1" applyFont="1" applyFill="1" applyBorder="1" applyAlignment="1">
      <alignment horizontal="right"/>
    </xf>
    <xf numFmtId="2" fontId="2" fillId="4" borderId="7" xfId="2" applyNumberFormat="1" applyFont="1" applyFill="1" applyBorder="1" applyAlignment="1">
      <alignment horizontal="right"/>
    </xf>
    <xf numFmtId="164" fontId="2" fillId="5" borderId="7" xfId="2" applyFont="1" applyFill="1" applyBorder="1" applyAlignment="1">
      <alignment horizontal="justify"/>
    </xf>
    <xf numFmtId="168" fontId="2" fillId="6" borderId="7" xfId="2" applyNumberFormat="1" applyFont="1" applyFill="1" applyBorder="1" applyAlignment="1">
      <alignment horizontal="right"/>
    </xf>
    <xf numFmtId="167" fontId="4" fillId="3" borderId="7" xfId="2" quotePrefix="1" applyNumberFormat="1" applyFont="1" applyFill="1" applyBorder="1"/>
    <xf numFmtId="168" fontId="2" fillId="4" borderId="7" xfId="2" applyNumberFormat="1" applyFont="1" applyFill="1" applyBorder="1" applyAlignment="1">
      <alignment horizontal="right"/>
    </xf>
    <xf numFmtId="169" fontId="2" fillId="3" borderId="7" xfId="1" applyNumberFormat="1" applyFont="1" applyFill="1" applyBorder="1" applyAlignment="1">
      <alignment horizontal="justify"/>
    </xf>
    <xf numFmtId="164" fontId="4" fillId="0" borderId="0" xfId="2" applyFont="1" applyAlignment="1">
      <alignment horizontal="justify"/>
    </xf>
    <xf numFmtId="170" fontId="2" fillId="5" borderId="7" xfId="2" applyNumberFormat="1" applyFont="1" applyFill="1" applyBorder="1" applyAlignment="1">
      <alignment horizontal="right"/>
    </xf>
    <xf numFmtId="2" fontId="2" fillId="3" borderId="7" xfId="2" applyNumberFormat="1" applyFont="1" applyFill="1" applyBorder="1" applyAlignment="1">
      <alignment horizontal="right"/>
    </xf>
    <xf numFmtId="4" fontId="2" fillId="5" borderId="7" xfId="2" applyNumberFormat="1" applyFont="1" applyFill="1" applyBorder="1" applyAlignment="1">
      <alignment horizontal="left"/>
    </xf>
    <xf numFmtId="164" fontId="13" fillId="0" borderId="0" xfId="2" applyFont="1" applyAlignment="1">
      <alignment horizontal="justify"/>
    </xf>
    <xf numFmtId="170" fontId="2" fillId="3" borderId="7" xfId="2" applyNumberFormat="1" applyFont="1" applyFill="1" applyBorder="1" applyAlignment="1">
      <alignment horizontal="right"/>
    </xf>
    <xf numFmtId="171" fontId="2" fillId="5" borderId="7" xfId="2" applyNumberFormat="1" applyFont="1" applyFill="1" applyBorder="1" applyAlignment="1">
      <alignment horizontal="right"/>
    </xf>
    <xf numFmtId="164" fontId="2" fillId="0" borderId="0" xfId="2" applyFont="1" applyAlignment="1">
      <alignment horizontal="justify" vertical="center" wrapText="1"/>
    </xf>
    <xf numFmtId="164" fontId="12" fillId="0" borderId="0" xfId="2" applyFont="1" applyAlignment="1">
      <alignment horizontal="left" wrapText="1"/>
    </xf>
    <xf numFmtId="171" fontId="2" fillId="3" borderId="7" xfId="2" applyNumberFormat="1" applyFont="1" applyFill="1" applyBorder="1" applyAlignment="1">
      <alignment horizontal="right"/>
    </xf>
    <xf numFmtId="164" fontId="12" fillId="7" borderId="9" xfId="2" applyFont="1" applyFill="1" applyBorder="1" applyAlignment="1">
      <alignment horizontal="center"/>
    </xf>
    <xf numFmtId="164" fontId="12" fillId="7" borderId="7" xfId="2" applyFont="1" applyFill="1" applyBorder="1" applyAlignment="1">
      <alignment horizontal="center"/>
    </xf>
    <xf numFmtId="164" fontId="12" fillId="7" borderId="10" xfId="2" applyFont="1" applyFill="1" applyBorder="1" applyAlignment="1">
      <alignment horizontal="center"/>
    </xf>
    <xf numFmtId="164" fontId="12" fillId="7" borderId="7" xfId="2" applyFont="1" applyFill="1" applyBorder="1" applyAlignment="1">
      <alignment horizontal="center" wrapText="1"/>
    </xf>
    <xf numFmtId="164" fontId="12" fillId="0" borderId="0" xfId="2" applyFont="1" applyAlignment="1">
      <alignment horizontal="center" wrapText="1"/>
    </xf>
    <xf numFmtId="4" fontId="12" fillId="0" borderId="0" xfId="2" applyNumberFormat="1" applyFont="1" applyAlignment="1">
      <alignment horizontal="center" wrapText="1"/>
    </xf>
    <xf numFmtId="172" fontId="2" fillId="5" borderId="7" xfId="2" applyNumberFormat="1" applyFont="1" applyFill="1" applyBorder="1"/>
    <xf numFmtId="164" fontId="14" fillId="5" borderId="11" xfId="2" applyFont="1" applyFill="1" applyBorder="1" applyAlignment="1">
      <alignment horizontal="left" wrapText="1"/>
    </xf>
    <xf numFmtId="166" fontId="14" fillId="5" borderId="12" xfId="2" applyNumberFormat="1" applyFont="1" applyFill="1" applyBorder="1" applyAlignment="1">
      <alignment horizontal="center"/>
    </xf>
    <xf numFmtId="171" fontId="2" fillId="3" borderId="7" xfId="2" applyNumberFormat="1" applyFont="1" applyFill="1" applyBorder="1"/>
    <xf numFmtId="164" fontId="14" fillId="5" borderId="12" xfId="2" applyFont="1" applyFill="1" applyBorder="1" applyAlignment="1">
      <alignment horizontal="left" vertical="center" wrapText="1"/>
    </xf>
    <xf numFmtId="166" fontId="14" fillId="5" borderId="12" xfId="2" applyNumberFormat="1" applyFont="1" applyFill="1" applyBorder="1" applyAlignment="1">
      <alignment horizontal="center" wrapText="1"/>
    </xf>
    <xf numFmtId="166" fontId="14" fillId="5" borderId="13" xfId="2" applyNumberFormat="1" applyFont="1" applyFill="1" applyBorder="1" applyAlignment="1">
      <alignment horizontal="center" wrapText="1"/>
    </xf>
    <xf numFmtId="164" fontId="13" fillId="0" borderId="0" xfId="2" applyFont="1"/>
    <xf numFmtId="164" fontId="14" fillId="0" borderId="7" xfId="2" applyFont="1" applyBorder="1" applyAlignment="1">
      <alignment horizontal="left" vertical="center" wrapText="1"/>
    </xf>
    <xf numFmtId="168" fontId="14" fillId="0" borderId="7" xfId="2" applyNumberFormat="1" applyFont="1" applyBorder="1" applyAlignment="1">
      <alignment horizontal="center" wrapText="1"/>
    </xf>
    <xf numFmtId="168" fontId="15" fillId="0" borderId="10" xfId="2" applyNumberFormat="1" applyFont="1" applyBorder="1" applyAlignment="1">
      <alignment horizontal="center" wrapText="1"/>
    </xf>
    <xf numFmtId="166" fontId="15" fillId="0" borderId="13" xfId="2" applyNumberFormat="1" applyFont="1" applyBorder="1" applyAlignment="1">
      <alignment horizontal="center" wrapText="1"/>
    </xf>
    <xf numFmtId="170" fontId="2" fillId="3" borderId="7" xfId="2" applyNumberFormat="1" applyFont="1" applyFill="1" applyBorder="1"/>
    <xf numFmtId="164" fontId="12" fillId="0" borderId="12" xfId="2" applyFont="1" applyBorder="1"/>
    <xf numFmtId="173" fontId="14" fillId="0" borderId="12" xfId="1" applyNumberFormat="1" applyFont="1" applyFill="1" applyBorder="1" applyAlignment="1">
      <alignment horizontal="center" vertical="center" wrapText="1"/>
    </xf>
    <xf numFmtId="174" fontId="2" fillId="0" borderId="0" xfId="1" applyNumberFormat="1" applyFont="1" applyAlignment="1">
      <alignment horizontal="justify" vertical="center" wrapText="1"/>
    </xf>
    <xf numFmtId="4" fontId="2" fillId="0" borderId="0" xfId="2" applyNumberFormat="1" applyFont="1"/>
    <xf numFmtId="164" fontId="2" fillId="5" borderId="7" xfId="2" applyFont="1" applyFill="1" applyBorder="1"/>
    <xf numFmtId="170" fontId="2" fillId="5" borderId="7" xfId="2" applyNumberFormat="1" applyFont="1" applyFill="1" applyBorder="1"/>
    <xf numFmtId="164" fontId="12" fillId="8" borderId="12" xfId="2" applyFont="1" applyFill="1" applyBorder="1" applyAlignment="1">
      <alignment horizontal="left" vertical="center" wrapText="1"/>
    </xf>
    <xf numFmtId="166" fontId="14" fillId="8" borderId="12" xfId="2" applyNumberFormat="1" applyFont="1" applyFill="1" applyBorder="1" applyAlignment="1">
      <alignment horizontal="center" vertical="center" wrapText="1"/>
    </xf>
    <xf numFmtId="175" fontId="14" fillId="0" borderId="12" xfId="1" applyNumberFormat="1" applyFont="1" applyFill="1" applyBorder="1" applyAlignment="1">
      <alignment horizontal="center" vertical="center" wrapText="1"/>
    </xf>
    <xf numFmtId="164" fontId="12" fillId="8" borderId="11" xfId="2" applyFont="1" applyFill="1" applyBorder="1" applyAlignment="1">
      <alignment horizontal="left" vertical="center" wrapText="1"/>
    </xf>
    <xf numFmtId="168" fontId="14" fillId="8" borderId="12" xfId="2" applyNumberFormat="1" applyFont="1" applyFill="1" applyBorder="1" applyAlignment="1">
      <alignment horizontal="center" vertical="center" wrapText="1"/>
    </xf>
    <xf numFmtId="164" fontId="12" fillId="8" borderId="14" xfId="2" applyFont="1" applyFill="1" applyBorder="1" applyAlignment="1">
      <alignment horizontal="left"/>
    </xf>
    <xf numFmtId="2" fontId="14" fillId="8" borderId="13" xfId="2" applyNumberFormat="1" applyFont="1" applyFill="1" applyBorder="1" applyAlignment="1">
      <alignment horizontal="center"/>
    </xf>
    <xf numFmtId="2" fontId="14" fillId="8" borderId="12" xfId="2" applyNumberFormat="1" applyFont="1" applyFill="1" applyBorder="1" applyAlignment="1">
      <alignment horizontal="center" vertical="center" wrapText="1"/>
    </xf>
    <xf numFmtId="164" fontId="12" fillId="0" borderId="0" xfId="2" applyFont="1" applyAlignment="1">
      <alignment horizontal="right"/>
    </xf>
    <xf numFmtId="164" fontId="2" fillId="0" borderId="15" xfId="2" applyFont="1" applyBorder="1"/>
    <xf numFmtId="49" fontId="2" fillId="0" borderId="0" xfId="2" applyNumberFormat="1" applyFont="1"/>
    <xf numFmtId="164" fontId="2" fillId="0" borderId="0" xfId="2" applyFont="1" applyAlignment="1">
      <alignment horizontal="left"/>
    </xf>
    <xf numFmtId="164" fontId="2" fillId="0" borderId="0" xfId="2" applyFont="1" applyAlignment="1">
      <alignment horizontal="center"/>
    </xf>
    <xf numFmtId="164" fontId="2" fillId="0" borderId="0" xfId="2" applyFont="1" applyAlignment="1">
      <alignment horizontal="justify" vertical="center"/>
    </xf>
    <xf numFmtId="164" fontId="2" fillId="0" borderId="11" xfId="2" applyFont="1" applyBorder="1"/>
    <xf numFmtId="164" fontId="2" fillId="0" borderId="19" xfId="2" applyFont="1" applyBorder="1" applyAlignment="1">
      <alignment horizontal="center"/>
    </xf>
    <xf numFmtId="164" fontId="2" fillId="0" borderId="12" xfId="2" applyFont="1" applyBorder="1"/>
    <xf numFmtId="164" fontId="12" fillId="0" borderId="12" xfId="2" applyFont="1" applyBorder="1" applyAlignment="1">
      <alignment horizontal="center" vertical="center"/>
    </xf>
    <xf numFmtId="164" fontId="12" fillId="0" borderId="14" xfId="2" applyFont="1" applyBorder="1" applyAlignment="1">
      <alignment horizontal="center" vertical="center"/>
    </xf>
    <xf numFmtId="164" fontId="2" fillId="0" borderId="20" xfId="2" applyFont="1" applyBorder="1"/>
    <xf numFmtId="164" fontId="12" fillId="0" borderId="13" xfId="2" applyFont="1" applyBorder="1" applyAlignment="1">
      <alignment horizontal="center" vertical="center"/>
    </xf>
    <xf numFmtId="164" fontId="2" fillId="0" borderId="21" xfId="2" applyFont="1" applyBorder="1" applyAlignment="1">
      <alignment horizontal="left"/>
    </xf>
    <xf numFmtId="164" fontId="2" fillId="0" borderId="22" xfId="2" applyFont="1" applyBorder="1"/>
    <xf numFmtId="176" fontId="2" fillId="0" borderId="23" xfId="2" applyNumberFormat="1" applyFont="1" applyBorder="1" applyAlignment="1">
      <alignment horizontal="center"/>
    </xf>
    <xf numFmtId="164" fontId="2" fillId="0" borderId="23" xfId="2" applyFont="1" applyBorder="1"/>
    <xf numFmtId="177" fontId="2" fillId="0" borderId="23" xfId="2" applyNumberFormat="1" applyFont="1" applyBorder="1"/>
    <xf numFmtId="164" fontId="2" fillId="0" borderId="11" xfId="2" applyFont="1" applyBorder="1" applyAlignment="1">
      <alignment horizontal="left"/>
    </xf>
    <xf numFmtId="164" fontId="2" fillId="0" borderId="19" xfId="2" applyFont="1" applyBorder="1"/>
    <xf numFmtId="176" fontId="2" fillId="0" borderId="12" xfId="2" applyNumberFormat="1" applyFont="1" applyBorder="1" applyAlignment="1">
      <alignment horizontal="center"/>
    </xf>
    <xf numFmtId="177" fontId="2" fillId="0" borderId="12" xfId="2" applyNumberFormat="1" applyFont="1" applyBorder="1"/>
    <xf numFmtId="174" fontId="2" fillId="0" borderId="12" xfId="1" applyNumberFormat="1" applyFont="1" applyBorder="1"/>
    <xf numFmtId="178" fontId="2" fillId="0" borderId="12" xfId="2" applyNumberFormat="1" applyFont="1" applyBorder="1"/>
    <xf numFmtId="179" fontId="2" fillId="0" borderId="12" xfId="2" applyNumberFormat="1" applyFont="1" applyBorder="1"/>
    <xf numFmtId="174" fontId="2" fillId="0" borderId="0" xfId="1" applyNumberFormat="1" applyFont="1"/>
    <xf numFmtId="180" fontId="2" fillId="0" borderId="12" xfId="2" applyNumberFormat="1" applyFont="1" applyBorder="1"/>
    <xf numFmtId="181" fontId="2" fillId="0" borderId="12" xfId="2" applyNumberFormat="1" applyFont="1" applyBorder="1" applyAlignment="1">
      <alignment horizontal="right"/>
    </xf>
    <xf numFmtId="182" fontId="2" fillId="0" borderId="12" xfId="2" applyNumberFormat="1" applyFont="1" applyBorder="1"/>
    <xf numFmtId="183" fontId="2" fillId="0" borderId="12" xfId="1" applyNumberFormat="1" applyFont="1" applyBorder="1" applyAlignment="1">
      <alignment horizontal="right"/>
    </xf>
    <xf numFmtId="169" fontId="2" fillId="0" borderId="12" xfId="1" applyNumberFormat="1" applyFont="1" applyBorder="1" applyAlignment="1">
      <alignment horizontal="right"/>
    </xf>
    <xf numFmtId="172" fontId="2" fillId="0" borderId="12" xfId="2" applyNumberFormat="1" applyFont="1" applyBorder="1"/>
    <xf numFmtId="4" fontId="2" fillId="0" borderId="12" xfId="2" applyNumberFormat="1" applyFont="1" applyBorder="1"/>
    <xf numFmtId="4" fontId="2" fillId="0" borderId="11" xfId="2" applyNumberFormat="1" applyFont="1" applyBorder="1"/>
    <xf numFmtId="4" fontId="2" fillId="0" borderId="19" xfId="2" applyNumberFormat="1" applyFont="1" applyBorder="1"/>
    <xf numFmtId="170" fontId="2" fillId="0" borderId="12" xfId="2" applyNumberFormat="1" applyFont="1" applyBorder="1"/>
    <xf numFmtId="171" fontId="2" fillId="0" borderId="12" xfId="2" applyNumberFormat="1" applyFont="1" applyBorder="1"/>
    <xf numFmtId="164" fontId="2" fillId="0" borderId="14" xfId="2" applyFont="1" applyBorder="1"/>
    <xf numFmtId="164" fontId="2" fillId="0" borderId="20" xfId="2" applyFont="1" applyBorder="1" applyAlignment="1">
      <alignment horizontal="center"/>
    </xf>
    <xf numFmtId="170" fontId="2" fillId="0" borderId="13" xfId="2" applyNumberFormat="1" applyFont="1" applyBorder="1"/>
    <xf numFmtId="164" fontId="2" fillId="0" borderId="13" xfId="2" applyFont="1" applyBorder="1"/>
    <xf numFmtId="177" fontId="2" fillId="0" borderId="13" xfId="2" applyNumberFormat="1" applyFont="1" applyBorder="1"/>
    <xf numFmtId="164" fontId="2" fillId="0" borderId="0" xfId="2" applyFont="1" applyAlignment="1">
      <alignment horizontal="left" vertical="top"/>
    </xf>
    <xf numFmtId="14" fontId="2" fillId="0" borderId="0" xfId="2" applyNumberFormat="1" applyFont="1" applyAlignment="1">
      <alignment horizontal="center" vertical="center"/>
    </xf>
    <xf numFmtId="41" fontId="2" fillId="0" borderId="0" xfId="2" applyNumberFormat="1" applyFont="1"/>
    <xf numFmtId="178" fontId="2" fillId="0" borderId="0" xfId="1" applyNumberFormat="1" applyFont="1"/>
    <xf numFmtId="164" fontId="2" fillId="0" borderId="27" xfId="2" applyFont="1" applyBorder="1"/>
    <xf numFmtId="176" fontId="2" fillId="0" borderId="0" xfId="2" applyNumberFormat="1" applyFont="1"/>
    <xf numFmtId="2" fontId="2" fillId="0" borderId="28" xfId="2" applyNumberFormat="1" applyFont="1" applyBorder="1" applyAlignment="1">
      <alignment horizontal="right"/>
    </xf>
    <xf numFmtId="174" fontId="2" fillId="0" borderId="0" xfId="2" applyNumberFormat="1" applyFont="1"/>
    <xf numFmtId="164" fontId="15" fillId="10" borderId="7" xfId="2" applyFont="1" applyFill="1" applyBorder="1" applyAlignment="1">
      <alignment horizontal="center" wrapText="1"/>
    </xf>
    <xf numFmtId="164" fontId="15" fillId="10" borderId="7" xfId="2" applyFont="1" applyFill="1" applyBorder="1" applyAlignment="1">
      <alignment horizontal="left"/>
    </xf>
    <xf numFmtId="0" fontId="2" fillId="0" borderId="0" xfId="2" applyNumberFormat="1" applyFont="1"/>
    <xf numFmtId="178" fontId="4" fillId="0" borderId="0" xfId="1" applyNumberFormat="1" applyFont="1"/>
    <xf numFmtId="164" fontId="16" fillId="0" borderId="0" xfId="2" applyFont="1" applyAlignment="1">
      <alignment horizontal="right"/>
    </xf>
    <xf numFmtId="164" fontId="2" fillId="0" borderId="7" xfId="2" applyFont="1" applyBorder="1" applyAlignment="1">
      <alignment wrapText="1"/>
    </xf>
    <xf numFmtId="43" fontId="2" fillId="0" borderId="7" xfId="1" applyFont="1" applyFill="1" applyBorder="1"/>
    <xf numFmtId="4" fontId="2" fillId="0" borderId="7" xfId="2" applyNumberFormat="1" applyFont="1" applyBorder="1"/>
    <xf numFmtId="43" fontId="4" fillId="0" borderId="0" xfId="1" applyFont="1" applyAlignment="1">
      <alignment horizontal="right"/>
    </xf>
    <xf numFmtId="2" fontId="3" fillId="0" borderId="0" xfId="2" applyNumberFormat="1" applyFont="1" applyAlignment="1">
      <alignment horizontal="right"/>
    </xf>
    <xf numFmtId="178" fontId="16" fillId="0" borderId="0" xfId="1" applyNumberFormat="1" applyFont="1" applyAlignment="1">
      <alignment horizontal="right"/>
    </xf>
    <xf numFmtId="43" fontId="4" fillId="0" borderId="0" xfId="1" applyFont="1"/>
    <xf numFmtId="164" fontId="2" fillId="8" borderId="7" xfId="2" applyFont="1" applyFill="1" applyBorder="1" applyAlignment="1">
      <alignment wrapText="1"/>
    </xf>
    <xf numFmtId="164" fontId="2" fillId="0" borderId="29" xfId="2" applyFont="1" applyBorder="1"/>
    <xf numFmtId="2" fontId="2" fillId="0" borderId="30" xfId="2" applyNumberFormat="1" applyFont="1" applyBorder="1" applyAlignment="1">
      <alignment horizontal="right"/>
    </xf>
    <xf numFmtId="164" fontId="2" fillId="0" borderId="7" xfId="2" applyFont="1" applyBorder="1"/>
    <xf numFmtId="164" fontId="2" fillId="0" borderId="31" xfId="2" applyFont="1" applyBorder="1"/>
    <xf numFmtId="176" fontId="2" fillId="0" borderId="31" xfId="2" applyNumberFormat="1" applyFont="1" applyBorder="1"/>
    <xf numFmtId="2" fontId="2" fillId="0" borderId="31" xfId="2" applyNumberFormat="1" applyFont="1" applyBorder="1"/>
    <xf numFmtId="176" fontId="2" fillId="0" borderId="33" xfId="2" applyNumberFormat="1" applyFont="1" applyBorder="1"/>
    <xf numFmtId="2" fontId="2" fillId="11" borderId="7" xfId="2" applyNumberFormat="1" applyFont="1" applyFill="1" applyBorder="1" applyAlignment="1">
      <alignment horizontal="right" wrapText="1"/>
    </xf>
    <xf numFmtId="2" fontId="4" fillId="0" borderId="0" xfId="2" applyNumberFormat="1" applyFont="1" applyAlignment="1">
      <alignment horizontal="right"/>
    </xf>
    <xf numFmtId="43" fontId="2" fillId="0" borderId="0" xfId="1" applyFont="1" applyFill="1" applyBorder="1" applyAlignment="1">
      <alignment horizontal="right" wrapText="1"/>
    </xf>
    <xf numFmtId="174" fontId="4" fillId="0" borderId="0" xfId="2" applyNumberFormat="1" applyFont="1"/>
    <xf numFmtId="184" fontId="12" fillId="0" borderId="23" xfId="2" applyNumberFormat="1" applyFont="1" applyBorder="1" applyAlignment="1">
      <alignment horizontal="center"/>
    </xf>
    <xf numFmtId="2" fontId="2" fillId="0" borderId="35" xfId="2" applyNumberFormat="1" applyFont="1" applyBorder="1" applyAlignment="1">
      <alignment horizontal="center"/>
    </xf>
    <xf numFmtId="176" fontId="2" fillId="0" borderId="7" xfId="2" applyNumberFormat="1" applyFont="1" applyBorder="1"/>
    <xf numFmtId="2" fontId="2" fillId="0" borderId="7" xfId="2" applyNumberFormat="1" applyFont="1" applyBorder="1" applyAlignment="1">
      <alignment horizontal="right"/>
    </xf>
    <xf numFmtId="185" fontId="2" fillId="0" borderId="7" xfId="2" applyNumberFormat="1" applyFont="1" applyBorder="1"/>
    <xf numFmtId="164" fontId="2" fillId="0" borderId="0" xfId="2" applyFont="1" applyAlignment="1">
      <alignment vertical="top"/>
    </xf>
    <xf numFmtId="164" fontId="2" fillId="0" borderId="16" xfId="2" applyFont="1" applyBorder="1"/>
    <xf numFmtId="164" fontId="2" fillId="0" borderId="18" xfId="2" applyFont="1" applyBorder="1"/>
    <xf numFmtId="2" fontId="2" fillId="0" borderId="37" xfId="2" applyNumberFormat="1" applyFont="1" applyBorder="1" applyAlignment="1">
      <alignment horizontal="right"/>
    </xf>
    <xf numFmtId="164" fontId="2" fillId="0" borderId="38" xfId="2" applyFont="1" applyBorder="1"/>
    <xf numFmtId="164" fontId="12" fillId="0" borderId="0" xfId="2" applyFont="1" applyAlignment="1">
      <alignment horizontal="left"/>
    </xf>
    <xf numFmtId="164" fontId="17" fillId="0" borderId="0" xfId="2" applyFont="1" applyAlignment="1">
      <alignment horizontal="right"/>
    </xf>
    <xf numFmtId="0" fontId="12" fillId="0" borderId="0" xfId="2" applyNumberFormat="1" applyFont="1" applyAlignment="1" applyProtection="1">
      <alignment vertical="center" wrapText="1"/>
      <protection locked="0"/>
    </xf>
    <xf numFmtId="164" fontId="14" fillId="5" borderId="11" xfId="2" applyFont="1" applyFill="1" applyBorder="1" applyAlignment="1">
      <alignment horizontal="left" vertical="center" wrapText="1"/>
    </xf>
    <xf numFmtId="173" fontId="14" fillId="0" borderId="12" xfId="2" applyNumberFormat="1" applyFont="1" applyBorder="1" applyAlignment="1">
      <alignment horizontal="center" vertical="center" wrapText="1"/>
    </xf>
    <xf numFmtId="183" fontId="14" fillId="0" borderId="12" xfId="2" applyNumberFormat="1" applyFont="1" applyBorder="1" applyAlignment="1">
      <alignment horizontal="center" vertical="center" wrapText="1"/>
    </xf>
    <xf numFmtId="164" fontId="1" fillId="0" borderId="0" xfId="2"/>
    <xf numFmtId="164" fontId="18" fillId="0" borderId="0" xfId="3" applyAlignment="1" applyProtection="1"/>
    <xf numFmtId="164" fontId="15" fillId="0" borderId="0" xfId="2" applyFont="1" applyAlignment="1">
      <alignment horizontal="left"/>
    </xf>
    <xf numFmtId="164" fontId="2" fillId="0" borderId="39" xfId="2" applyFont="1" applyBorder="1"/>
    <xf numFmtId="164" fontId="12" fillId="0" borderId="21" xfId="2" applyFont="1" applyBorder="1" applyAlignment="1">
      <alignment horizontal="center" vertical="center"/>
    </xf>
    <xf numFmtId="164" fontId="12" fillId="0" borderId="35" xfId="2" applyFont="1" applyBorder="1" applyAlignment="1">
      <alignment horizontal="center" vertical="center"/>
    </xf>
    <xf numFmtId="164" fontId="12" fillId="0" borderId="40" xfId="2" applyFont="1" applyBorder="1" applyAlignment="1">
      <alignment horizontal="center" vertical="center"/>
    </xf>
    <xf numFmtId="164" fontId="2" fillId="0" borderId="41" xfId="2" applyFont="1" applyBorder="1"/>
    <xf numFmtId="164" fontId="12" fillId="0" borderId="41" xfId="2" applyFont="1" applyBorder="1" applyAlignment="1">
      <alignment horizontal="center" vertical="center"/>
    </xf>
    <xf numFmtId="164" fontId="12" fillId="0" borderId="42" xfId="2" applyFont="1" applyBorder="1" applyAlignment="1">
      <alignment horizontal="center" vertical="center"/>
    </xf>
    <xf numFmtId="176" fontId="2" fillId="0" borderId="22" xfId="2" applyNumberFormat="1" applyFont="1" applyBorder="1" applyAlignment="1">
      <alignment horizontal="center"/>
    </xf>
    <xf numFmtId="176" fontId="2" fillId="0" borderId="19" xfId="2" applyNumberFormat="1" applyFont="1" applyBorder="1" applyAlignment="1">
      <alignment horizontal="center"/>
    </xf>
    <xf numFmtId="186" fontId="2" fillId="0" borderId="19" xfId="2" applyNumberFormat="1" applyFont="1" applyBorder="1" applyAlignment="1">
      <alignment horizontal="center"/>
    </xf>
    <xf numFmtId="180" fontId="2" fillId="0" borderId="19" xfId="2" applyNumberFormat="1" applyFont="1" applyBorder="1" applyAlignment="1">
      <alignment horizontal="center"/>
    </xf>
    <xf numFmtId="187" fontId="2" fillId="0" borderId="19" xfId="2" applyNumberFormat="1" applyFont="1" applyBorder="1" applyAlignment="1">
      <alignment horizontal="center"/>
    </xf>
    <xf numFmtId="188" fontId="2" fillId="0" borderId="19" xfId="2" applyNumberFormat="1" applyFont="1" applyBorder="1" applyAlignment="1">
      <alignment horizontal="center"/>
    </xf>
    <xf numFmtId="189" fontId="2" fillId="0" borderId="19" xfId="2" applyNumberFormat="1" applyFont="1" applyBorder="1" applyAlignment="1">
      <alignment horizontal="center"/>
    </xf>
    <xf numFmtId="168" fontId="2" fillId="0" borderId="19" xfId="2" applyNumberFormat="1" applyFont="1" applyBorder="1" applyAlignment="1">
      <alignment horizontal="right"/>
    </xf>
    <xf numFmtId="174" fontId="2" fillId="0" borderId="19" xfId="1" applyNumberFormat="1" applyFont="1" applyBorder="1" applyAlignment="1">
      <alignment horizontal="right"/>
    </xf>
    <xf numFmtId="190" fontId="2" fillId="0" borderId="19" xfId="1" applyNumberFormat="1" applyFont="1" applyBorder="1" applyAlignment="1">
      <alignment horizontal="right"/>
    </xf>
    <xf numFmtId="43" fontId="2" fillId="0" borderId="19" xfId="1" applyFont="1" applyBorder="1" applyAlignment="1">
      <alignment horizontal="right"/>
    </xf>
    <xf numFmtId="169" fontId="2" fillId="0" borderId="19" xfId="1" applyNumberFormat="1" applyFont="1" applyBorder="1" applyAlignment="1">
      <alignment horizontal="right"/>
    </xf>
    <xf numFmtId="191" fontId="2" fillId="0" borderId="19" xfId="1" applyNumberFormat="1" applyFont="1" applyBorder="1" applyAlignment="1">
      <alignment horizontal="right"/>
    </xf>
    <xf numFmtId="190" fontId="2" fillId="0" borderId="12" xfId="1" applyNumberFormat="1" applyFont="1" applyBorder="1" applyAlignment="1">
      <alignment horizontal="right"/>
    </xf>
    <xf numFmtId="190" fontId="2" fillId="0" borderId="20" xfId="1" applyNumberFormat="1" applyFont="1" applyBorder="1" applyAlignment="1">
      <alignment horizontal="right"/>
    </xf>
    <xf numFmtId="189" fontId="2" fillId="0" borderId="0" xfId="2" applyNumberFormat="1" applyFont="1" applyAlignment="1">
      <alignment horizontal="center"/>
    </xf>
    <xf numFmtId="166" fontId="2" fillId="0" borderId="0" xfId="2" applyNumberFormat="1" applyFont="1"/>
    <xf numFmtId="164" fontId="2" fillId="0" borderId="24" xfId="2" applyFont="1" applyBorder="1"/>
    <xf numFmtId="176" fontId="2" fillId="0" borderId="48" xfId="2" applyNumberFormat="1" applyFont="1" applyBorder="1"/>
    <xf numFmtId="2" fontId="2" fillId="0" borderId="49" xfId="2" applyNumberFormat="1" applyFont="1" applyBorder="1" applyAlignment="1">
      <alignment horizontal="right"/>
    </xf>
    <xf numFmtId="164" fontId="14" fillId="5" borderId="50" xfId="2" applyFont="1" applyFill="1" applyBorder="1" applyAlignment="1">
      <alignment horizontal="center" wrapText="1"/>
    </xf>
    <xf numFmtId="164" fontId="14" fillId="5" borderId="51" xfId="2" applyFont="1" applyFill="1" applyBorder="1" applyAlignment="1">
      <alignment horizontal="center" wrapText="1"/>
    </xf>
    <xf numFmtId="164" fontId="12" fillId="5" borderId="52" xfId="2" applyFont="1" applyFill="1" applyBorder="1" applyAlignment="1">
      <alignment horizontal="center"/>
    </xf>
    <xf numFmtId="164" fontId="2" fillId="0" borderId="53" xfId="2" applyFont="1" applyBorder="1"/>
    <xf numFmtId="164" fontId="2" fillId="0" borderId="54" xfId="2" applyFont="1" applyBorder="1"/>
    <xf numFmtId="2" fontId="2" fillId="0" borderId="55" xfId="2" applyNumberFormat="1" applyFont="1" applyBorder="1" applyAlignment="1">
      <alignment horizontal="right"/>
    </xf>
    <xf numFmtId="164" fontId="2" fillId="0" borderId="56" xfId="2" applyFont="1" applyBorder="1" applyAlignment="1">
      <alignment wrapText="1"/>
    </xf>
    <xf numFmtId="174" fontId="2" fillId="0" borderId="57" xfId="1" applyNumberFormat="1" applyFont="1" applyBorder="1" applyAlignment="1">
      <alignment horizontal="right" wrapText="1"/>
    </xf>
    <xf numFmtId="185" fontId="2" fillId="0" borderId="58" xfId="1" applyNumberFormat="1" applyFont="1" applyBorder="1" applyAlignment="1">
      <alignment horizontal="right" wrapText="1"/>
    </xf>
    <xf numFmtId="4" fontId="19" fillId="11" borderId="0" xfId="2" applyNumberFormat="1" applyFont="1" applyFill="1" applyAlignment="1">
      <alignment horizontal="right" vertical="top" wrapText="1"/>
    </xf>
    <xf numFmtId="174" fontId="2" fillId="0" borderId="0" xfId="1" applyNumberFormat="1" applyFont="1" applyBorder="1" applyAlignment="1">
      <alignment horizontal="right" wrapText="1"/>
    </xf>
    <xf numFmtId="176" fontId="2" fillId="0" borderId="54" xfId="2" applyNumberFormat="1" applyFont="1" applyBorder="1"/>
    <xf numFmtId="4" fontId="2" fillId="11" borderId="0" xfId="2" applyNumberFormat="1" applyFont="1" applyFill="1" applyAlignment="1">
      <alignment horizontal="right" vertical="top" wrapText="1"/>
    </xf>
    <xf numFmtId="164" fontId="2" fillId="8" borderId="56" xfId="2" applyFont="1" applyFill="1" applyBorder="1" applyAlignment="1">
      <alignment wrapText="1"/>
    </xf>
    <xf numFmtId="2" fontId="2" fillId="0" borderId="59" xfId="2" applyNumberFormat="1" applyFont="1" applyBorder="1" applyAlignment="1">
      <alignment horizontal="right"/>
    </xf>
    <xf numFmtId="164" fontId="2" fillId="0" borderId="60" xfId="2" applyFont="1" applyBorder="1" applyAlignment="1">
      <alignment wrapText="1"/>
    </xf>
    <xf numFmtId="164" fontId="2" fillId="0" borderId="61" xfId="2" applyFont="1" applyBorder="1" applyAlignment="1">
      <alignment wrapText="1"/>
    </xf>
    <xf numFmtId="164" fontId="2" fillId="0" borderId="62" xfId="2" applyFont="1" applyBorder="1" applyAlignment="1">
      <alignment wrapText="1"/>
    </xf>
    <xf numFmtId="174" fontId="2" fillId="0" borderId="63" xfId="1" applyNumberFormat="1" applyFont="1" applyBorder="1" applyAlignment="1">
      <alignment horizontal="right" wrapText="1"/>
    </xf>
    <xf numFmtId="185" fontId="2" fillId="0" borderId="64" xfId="1" applyNumberFormat="1" applyFont="1" applyBorder="1" applyAlignment="1">
      <alignment horizontal="right" wrapText="1"/>
    </xf>
    <xf numFmtId="164" fontId="2" fillId="0" borderId="45" xfId="2" applyFont="1" applyBorder="1"/>
    <xf numFmtId="176" fontId="2" fillId="0" borderId="46" xfId="2" applyNumberFormat="1" applyFont="1" applyBorder="1"/>
    <xf numFmtId="2" fontId="2" fillId="0" borderId="65" xfId="2" applyNumberFormat="1" applyFont="1" applyBorder="1"/>
    <xf numFmtId="185" fontId="2" fillId="0" borderId="0" xfId="1" applyNumberFormat="1" applyFont="1" applyBorder="1" applyAlignment="1">
      <alignment horizontal="right" wrapText="1"/>
    </xf>
    <xf numFmtId="164" fontId="2" fillId="0" borderId="66" xfId="2" applyFont="1" applyBorder="1"/>
    <xf numFmtId="192" fontId="12" fillId="0" borderId="22" xfId="2" applyNumberFormat="1" applyFont="1" applyBorder="1" applyAlignment="1">
      <alignment horizontal="center"/>
    </xf>
    <xf numFmtId="164" fontId="2" fillId="0" borderId="67" xfId="2" applyFont="1" applyBorder="1"/>
    <xf numFmtId="185" fontId="2" fillId="0" borderId="68" xfId="2" applyNumberFormat="1" applyFont="1" applyBorder="1" applyAlignment="1">
      <alignment horizontal="right"/>
    </xf>
    <xf numFmtId="164" fontId="2" fillId="0" borderId="69" xfId="2" applyFont="1" applyBorder="1"/>
    <xf numFmtId="2" fontId="2" fillId="0" borderId="37" xfId="2" applyNumberFormat="1" applyFont="1" applyBorder="1"/>
    <xf numFmtId="164" fontId="12" fillId="0" borderId="2" xfId="2" applyFont="1" applyBorder="1" applyAlignment="1">
      <alignment horizontal="left"/>
    </xf>
    <xf numFmtId="164" fontId="2" fillId="0" borderId="2" xfId="2" applyFont="1" applyBorder="1"/>
    <xf numFmtId="164" fontId="2" fillId="0" borderId="0" xfId="2" applyFont="1" applyAlignment="1">
      <alignment vertical="center"/>
    </xf>
    <xf numFmtId="43" fontId="2" fillId="0" borderId="0" xfId="1" applyFont="1" applyBorder="1"/>
    <xf numFmtId="43" fontId="2" fillId="0" borderId="0" xfId="1" applyFont="1" applyAlignment="1"/>
    <xf numFmtId="165" fontId="12" fillId="0" borderId="0" xfId="2" applyNumberFormat="1" applyFont="1" applyAlignment="1">
      <alignment horizontal="right"/>
    </xf>
    <xf numFmtId="164" fontId="2" fillId="0" borderId="0" xfId="2" applyFont="1" applyAlignment="1">
      <alignment horizontal="justify" vertical="center"/>
    </xf>
    <xf numFmtId="164" fontId="2" fillId="0" borderId="31" xfId="2" applyFont="1" applyBorder="1"/>
    <xf numFmtId="164" fontId="12" fillId="0" borderId="40" xfId="2" applyFont="1" applyBorder="1" applyAlignment="1">
      <alignment horizontal="center" wrapText="1"/>
    </xf>
    <xf numFmtId="164" fontId="2" fillId="0" borderId="41" xfId="2" applyFont="1" applyBorder="1"/>
    <xf numFmtId="164" fontId="2" fillId="0" borderId="42" xfId="2" applyFont="1" applyBorder="1"/>
    <xf numFmtId="164" fontId="12" fillId="9" borderId="45" xfId="2" applyFont="1" applyFill="1" applyBorder="1" applyAlignment="1">
      <alignment horizontal="center"/>
    </xf>
    <xf numFmtId="164" fontId="2" fillId="0" borderId="46" xfId="2" applyFont="1" applyBorder="1" applyAlignment="1">
      <alignment horizontal="center"/>
    </xf>
    <xf numFmtId="164" fontId="2" fillId="0" borderId="47" xfId="2" applyFont="1" applyBorder="1" applyAlignment="1">
      <alignment horizontal="center"/>
    </xf>
    <xf numFmtId="164" fontId="2" fillId="0" borderId="0" xfId="2" applyFont="1"/>
    <xf numFmtId="164" fontId="12" fillId="5" borderId="24" xfId="2" applyFont="1" applyFill="1" applyBorder="1" applyAlignment="1">
      <alignment horizontal="center"/>
    </xf>
    <xf numFmtId="164" fontId="2" fillId="5" borderId="25" xfId="2" applyFont="1" applyFill="1" applyBorder="1" applyAlignment="1">
      <alignment horizontal="center"/>
    </xf>
    <xf numFmtId="164" fontId="2" fillId="5" borderId="26" xfId="2" applyFont="1" applyFill="1" applyBorder="1" applyAlignment="1">
      <alignment horizontal="center"/>
    </xf>
    <xf numFmtId="164" fontId="12" fillId="5" borderId="7" xfId="2" applyFont="1" applyFill="1" applyBorder="1" applyAlignment="1">
      <alignment horizontal="center"/>
    </xf>
    <xf numFmtId="164" fontId="2" fillId="5" borderId="7" xfId="2" applyFont="1" applyFill="1" applyBorder="1" applyAlignment="1">
      <alignment horizontal="center"/>
    </xf>
    <xf numFmtId="164" fontId="9" fillId="0" borderId="0" xfId="2" applyFont="1" applyAlignment="1">
      <alignment horizontal="center"/>
    </xf>
    <xf numFmtId="164" fontId="12" fillId="0" borderId="0" xfId="2" applyFont="1" applyAlignment="1">
      <alignment horizontal="center"/>
    </xf>
    <xf numFmtId="0" fontId="12" fillId="0" borderId="0" xfId="2" applyNumberFormat="1" applyFont="1" applyAlignment="1" applyProtection="1">
      <alignment vertical="center" wrapText="1"/>
      <protection locked="0"/>
    </xf>
    <xf numFmtId="164" fontId="12" fillId="9" borderId="43" xfId="2" applyFont="1" applyFill="1" applyBorder="1" applyAlignment="1">
      <alignment horizontal="center" wrapText="1"/>
    </xf>
    <xf numFmtId="164" fontId="2" fillId="0" borderId="44" xfId="2" applyFont="1" applyBorder="1"/>
    <xf numFmtId="164" fontId="12" fillId="9" borderId="24" xfId="2" applyFont="1" applyFill="1" applyBorder="1" applyAlignment="1">
      <alignment horizontal="center" vertical="center"/>
    </xf>
    <xf numFmtId="164" fontId="2" fillId="9" borderId="25" xfId="2" applyFont="1" applyFill="1" applyBorder="1" applyAlignment="1">
      <alignment horizontal="center" vertical="center"/>
    </xf>
    <xf numFmtId="164" fontId="2" fillId="9" borderId="26" xfId="2" applyFont="1" applyFill="1" applyBorder="1" applyAlignment="1">
      <alignment horizontal="center" vertical="center"/>
    </xf>
    <xf numFmtId="164" fontId="5" fillId="0" borderId="0" xfId="2" applyFont="1" applyAlignment="1">
      <alignment horizontal="center"/>
    </xf>
    <xf numFmtId="164" fontId="7" fillId="0" borderId="0" xfId="2" applyFont="1" applyAlignment="1">
      <alignment horizontal="center" vertical="center"/>
    </xf>
    <xf numFmtId="164" fontId="2" fillId="0" borderId="34" xfId="2" applyFont="1" applyBorder="1" applyAlignment="1">
      <alignment horizontal="center" vertical="center"/>
    </xf>
    <xf numFmtId="164" fontId="2" fillId="0" borderId="36" xfId="2" applyFont="1" applyBorder="1" applyAlignment="1">
      <alignment horizontal="center" vertical="center"/>
    </xf>
    <xf numFmtId="0" fontId="12" fillId="0" borderId="0" xfId="2" applyNumberFormat="1" applyFont="1" applyAlignment="1">
      <alignment horizontal="justify" vertical="center" wrapText="1"/>
    </xf>
    <xf numFmtId="164" fontId="12" fillId="9" borderId="16" xfId="2" applyFont="1" applyFill="1" applyBorder="1" applyAlignment="1">
      <alignment horizontal="center" wrapText="1"/>
    </xf>
    <xf numFmtId="164" fontId="12" fillId="9" borderId="17" xfId="2" applyFont="1" applyFill="1" applyBorder="1" applyAlignment="1">
      <alignment horizontal="center" wrapText="1"/>
    </xf>
    <xf numFmtId="164" fontId="12" fillId="9" borderId="18" xfId="2" applyFont="1" applyFill="1" applyBorder="1" applyAlignment="1">
      <alignment horizontal="center" wrapText="1"/>
    </xf>
    <xf numFmtId="164" fontId="12" fillId="9" borderId="16" xfId="2" applyFont="1" applyFill="1" applyBorder="1" applyAlignment="1">
      <alignment horizontal="center"/>
    </xf>
    <xf numFmtId="164" fontId="12" fillId="9" borderId="17" xfId="2" applyFont="1" applyFill="1" applyBorder="1" applyAlignment="1">
      <alignment horizontal="center"/>
    </xf>
    <xf numFmtId="164" fontId="12" fillId="9" borderId="18" xfId="2" applyFont="1" applyFill="1" applyBorder="1" applyAlignment="1">
      <alignment horizontal="center"/>
    </xf>
    <xf numFmtId="164" fontId="12" fillId="0" borderId="24" xfId="2" applyFont="1" applyBorder="1" applyAlignment="1">
      <alignment horizontal="center" wrapText="1"/>
    </xf>
    <xf numFmtId="164" fontId="12" fillId="0" borderId="25" xfId="2" applyFont="1" applyBorder="1" applyAlignment="1">
      <alignment horizontal="center" wrapText="1"/>
    </xf>
    <xf numFmtId="164" fontId="12" fillId="0" borderId="26" xfId="2" applyFont="1" applyBorder="1" applyAlignment="1">
      <alignment horizontal="center" wrapText="1"/>
    </xf>
    <xf numFmtId="164" fontId="12" fillId="9" borderId="32" xfId="2" applyFont="1" applyFill="1" applyBorder="1" applyAlignment="1">
      <alignment horizontal="center"/>
    </xf>
    <xf numFmtId="164" fontId="2" fillId="0" borderId="25" xfId="2" applyFont="1" applyBorder="1" applyAlignment="1">
      <alignment horizontal="center"/>
    </xf>
    <xf numFmtId="164" fontId="2" fillId="0" borderId="26" xfId="2" applyFont="1" applyBorder="1" applyAlignment="1">
      <alignment horizontal="center"/>
    </xf>
    <xf numFmtId="164" fontId="12" fillId="0" borderId="0" xfId="2" applyFont="1" applyAlignment="1">
      <alignment horizontal="center" vertical="center"/>
    </xf>
    <xf numFmtId="164" fontId="15" fillId="0" borderId="15" xfId="2" applyFont="1" applyBorder="1" applyAlignment="1">
      <alignment horizontal="left" vertical="top"/>
    </xf>
    <xf numFmtId="164" fontId="2" fillId="0" borderId="15" xfId="2" applyFont="1" applyBorder="1"/>
    <xf numFmtId="164" fontId="2" fillId="9" borderId="17" xfId="2" applyFont="1" applyFill="1" applyBorder="1"/>
    <xf numFmtId="164" fontId="2" fillId="9" borderId="18" xfId="2" applyFont="1" applyFill="1" applyBorder="1"/>
    <xf numFmtId="164" fontId="11" fillId="2" borderId="1" xfId="2" applyFont="1" applyFill="1" applyBorder="1" applyAlignment="1">
      <alignment horizontal="center"/>
    </xf>
    <xf numFmtId="164" fontId="11" fillId="2" borderId="2" xfId="2" applyFont="1" applyFill="1" applyBorder="1" applyAlignment="1">
      <alignment horizontal="center"/>
    </xf>
    <xf numFmtId="164" fontId="11" fillId="2" borderId="3" xfId="2" applyFont="1" applyFill="1" applyBorder="1" applyAlignment="1">
      <alignment horizontal="center"/>
    </xf>
    <xf numFmtId="164" fontId="9" fillId="0" borderId="0" xfId="2" applyFont="1" applyAlignment="1">
      <alignment horizontal="center" vertical="center"/>
    </xf>
  </cellXfs>
  <cellStyles count="4">
    <cellStyle name="Comma" xfId="1" builtinId="3"/>
    <cellStyle name="Hyperlink" xfId="3" builtinId="8"/>
    <cellStyle name="Normal" xfId="0" builtinId="0"/>
    <cellStyle name="Normal 6" xfId="2" xr:uid="{8F25AE83-BF39-45C5-9D1F-5B51E46FFA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sz="1100" b="1" i="0" u="none" strike="noStrike" baseline="0">
                <a:solidFill>
                  <a:srgbClr val="000000"/>
                </a:solidFill>
                <a:latin typeface="Arial"/>
                <a:ea typeface="Arial"/>
                <a:cs typeface="Arial"/>
              </a:defRPr>
            </a:pPr>
            <a:r>
              <a:rPr lang="en-SG"/>
              <a:t>Evolução da taxa de câmbio AUD/USD 
</a:t>
            </a:r>
          </a:p>
        </c:rich>
      </c:tx>
      <c:layout>
        <c:manualLayout>
          <c:xMode val="edge"/>
          <c:yMode val="edge"/>
          <c:x val="0.22487554040336638"/>
          <c:y val="1.519764374541344E-2"/>
        </c:manualLayout>
      </c:layout>
      <c:overlay val="0"/>
      <c:spPr>
        <a:noFill/>
        <a:ln w="25400">
          <a:noFill/>
        </a:ln>
      </c:spPr>
    </c:title>
    <c:autoTitleDeleted val="0"/>
    <c:plotArea>
      <c:layout>
        <c:manualLayout>
          <c:layoutTarget val="inner"/>
          <c:xMode val="edge"/>
          <c:yMode val="edge"/>
          <c:x val="8.7049658792650919E-2"/>
          <c:y val="0.13011679790026245"/>
          <c:w val="0.86467582833025691"/>
          <c:h val="0.58578182414698154"/>
        </c:manualLayout>
      </c:layout>
      <c:lineChart>
        <c:grouping val="standard"/>
        <c:varyColors val="0"/>
        <c:ser>
          <c:idx val="0"/>
          <c:order val="0"/>
          <c:spPr>
            <a:ln w="38100">
              <a:solidFill>
                <a:srgbClr val="000080"/>
              </a:solidFill>
              <a:prstDash val="solid"/>
            </a:ln>
          </c:spPr>
          <c:marker>
            <c:symbol val="none"/>
          </c:marker>
          <c:cat>
            <c:numRef>
              <c:f>'[3]dados cambios'!$B$5460:$B$5479</c:f>
              <c:numCache>
                <c:formatCode>General</c:formatCode>
                <c:ptCount val="20"/>
                <c:pt idx="0">
                  <c:v>45748</c:v>
                </c:pt>
                <c:pt idx="1">
                  <c:v>45749</c:v>
                </c:pt>
                <c:pt idx="2">
                  <c:v>45750</c:v>
                </c:pt>
                <c:pt idx="3">
                  <c:v>45751</c:v>
                </c:pt>
                <c:pt idx="4">
                  <c:v>45754</c:v>
                </c:pt>
                <c:pt idx="5">
                  <c:v>45755</c:v>
                </c:pt>
                <c:pt idx="6">
                  <c:v>45756</c:v>
                </c:pt>
                <c:pt idx="7">
                  <c:v>45757</c:v>
                </c:pt>
                <c:pt idx="8">
                  <c:v>45758</c:v>
                </c:pt>
                <c:pt idx="9">
                  <c:v>45761</c:v>
                </c:pt>
                <c:pt idx="10">
                  <c:v>45762</c:v>
                </c:pt>
                <c:pt idx="11">
                  <c:v>45763</c:v>
                </c:pt>
                <c:pt idx="12">
                  <c:v>45764</c:v>
                </c:pt>
                <c:pt idx="13">
                  <c:v>45769</c:v>
                </c:pt>
                <c:pt idx="14">
                  <c:v>45770</c:v>
                </c:pt>
                <c:pt idx="15">
                  <c:v>45771</c:v>
                </c:pt>
                <c:pt idx="16">
                  <c:v>45772</c:v>
                </c:pt>
                <c:pt idx="17">
                  <c:v>45775</c:v>
                </c:pt>
                <c:pt idx="18">
                  <c:v>45776</c:v>
                </c:pt>
                <c:pt idx="19">
                  <c:v>45777</c:v>
                </c:pt>
              </c:numCache>
            </c:numRef>
          </c:cat>
          <c:val>
            <c:numRef>
              <c:f>'[3]dados cambios'!$Z$5460:$Z$5479</c:f>
              <c:numCache>
                <c:formatCode>General</c:formatCode>
                <c:ptCount val="20"/>
                <c:pt idx="0">
                  <c:v>0.62409999999999999</c:v>
                </c:pt>
                <c:pt idx="1">
                  <c:v>0.629</c:v>
                </c:pt>
                <c:pt idx="2">
                  <c:v>0.62670000000000003</c:v>
                </c:pt>
                <c:pt idx="3">
                  <c:v>0.63239999999999996</c:v>
                </c:pt>
                <c:pt idx="4">
                  <c:v>0.60199999999999998</c:v>
                </c:pt>
                <c:pt idx="5">
                  <c:v>0.6</c:v>
                </c:pt>
                <c:pt idx="6">
                  <c:v>0.59550000000000003</c:v>
                </c:pt>
                <c:pt idx="7">
                  <c:v>0.61360000000000003</c:v>
                </c:pt>
                <c:pt idx="8">
                  <c:v>0.62250000000000005</c:v>
                </c:pt>
                <c:pt idx="9">
                  <c:v>0.63080000000000003</c:v>
                </c:pt>
                <c:pt idx="10">
                  <c:v>0.63200000000000001</c:v>
                </c:pt>
                <c:pt idx="11">
                  <c:v>0.63349999999999995</c:v>
                </c:pt>
                <c:pt idx="12">
                  <c:v>0.6371</c:v>
                </c:pt>
                <c:pt idx="13">
                  <c:v>0.64200000000000002</c:v>
                </c:pt>
                <c:pt idx="14">
                  <c:v>0.63739999999999997</c:v>
                </c:pt>
                <c:pt idx="15">
                  <c:v>0.63629999999999998</c:v>
                </c:pt>
                <c:pt idx="16">
                  <c:v>0.6401</c:v>
                </c:pt>
                <c:pt idx="17">
                  <c:v>0.6381</c:v>
                </c:pt>
                <c:pt idx="18">
                  <c:v>0.64280000000000004</c:v>
                </c:pt>
                <c:pt idx="19">
                  <c:v>0.63849999999999996</c:v>
                </c:pt>
              </c:numCache>
            </c:numRef>
          </c:val>
          <c:smooth val="0"/>
          <c:extLst>
            <c:ext xmlns:c16="http://schemas.microsoft.com/office/drawing/2014/chart" uri="{C3380CC4-5D6E-409C-BE32-E72D297353CC}">
              <c16:uniqueId val="{00000000-FCC7-4709-A1D0-51943259DF51}"/>
            </c:ext>
          </c:extLst>
        </c:ser>
        <c:dLbls>
          <c:showLegendKey val="0"/>
          <c:showVal val="0"/>
          <c:showCatName val="0"/>
          <c:showSerName val="0"/>
          <c:showPercent val="0"/>
          <c:showBubbleSize val="0"/>
        </c:dLbls>
        <c:smooth val="0"/>
        <c:axId val="184244224"/>
        <c:axId val="208653696"/>
      </c:lineChart>
      <c:dateAx>
        <c:axId val="184244224"/>
        <c:scaling>
          <c:orientation val="minMax"/>
          <c:max val="45777"/>
          <c:min val="45748"/>
        </c:scaling>
        <c:delete val="0"/>
        <c:axPos val="b"/>
        <c:numFmt formatCode="d/m/yyyy" sourceLinked="0"/>
        <c:majorTickMark val="out"/>
        <c:minorTickMark val="none"/>
        <c:tickLblPos val="low"/>
        <c:txPr>
          <a:bodyPr rot="-5400000" vert="horz"/>
          <a:lstStyle/>
          <a:p>
            <a:pPr>
              <a:defRPr lang="en-US"/>
            </a:pPr>
            <a:endParaRPr lang="en-US"/>
          </a:p>
        </c:txPr>
        <c:crossAx val="208653696"/>
        <c:crossesAt val="0.65000000000000113"/>
        <c:auto val="1"/>
        <c:lblOffset val="100"/>
        <c:baseTimeUnit val="days"/>
        <c:majorUnit val="2"/>
        <c:majorTimeUnit val="days"/>
        <c:minorUnit val="1"/>
        <c:minorTimeUnit val="days"/>
      </c:dateAx>
      <c:valAx>
        <c:axId val="208653696"/>
        <c:scaling>
          <c:orientation val="minMax"/>
          <c:max val="0.67000000000000015"/>
          <c:min val="0.59000000000000008"/>
        </c:scaling>
        <c:delete val="0"/>
        <c:axPos val="l"/>
        <c:majorGridlines>
          <c:spPr>
            <a:ln w="3175">
              <a:solidFill>
                <a:srgbClr val="000000"/>
              </a:solidFill>
              <a:prstDash val="solid"/>
            </a:ln>
          </c:spPr>
        </c:majorGridlines>
        <c:minorGridlines/>
        <c:numFmt formatCode="0.00" sourceLinked="0"/>
        <c:majorTickMark val="out"/>
        <c:minorTickMark val="none"/>
        <c:tickLblPos val="low"/>
        <c:txPr>
          <a:bodyPr rot="0" vert="horz"/>
          <a:lstStyle/>
          <a:p>
            <a:pPr>
              <a:defRPr lang="en-US"/>
            </a:pPr>
            <a:endParaRPr lang="en-US"/>
          </a:p>
        </c:txPr>
        <c:crossAx val="184244224"/>
        <c:crossesAt val="45692"/>
        <c:crossBetween val="midCat"/>
        <c:majorUnit val="1.0000000000000002E-2"/>
        <c:minorUnit val="4.0000000000000114E-3"/>
      </c:valAx>
      <c:spPr>
        <a:solidFill>
          <a:srgbClr val="FFFF0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sz="1100" b="1" i="0" u="none" strike="noStrike" baseline="0">
                <a:solidFill>
                  <a:srgbClr val="000000"/>
                </a:solidFill>
                <a:latin typeface="Arial"/>
                <a:ea typeface="Arial"/>
                <a:cs typeface="Arial"/>
              </a:defRPr>
            </a:pPr>
            <a:r>
              <a:rPr lang="en-SG"/>
              <a:t>Evolução da taxa de câmbio USD/IDR
</a:t>
            </a:r>
          </a:p>
        </c:rich>
      </c:tx>
      <c:layout>
        <c:manualLayout>
          <c:xMode val="edge"/>
          <c:yMode val="edge"/>
          <c:x val="0.19809459658250694"/>
          <c:y val="3.3727683792001237E-2"/>
        </c:manualLayout>
      </c:layout>
      <c:overlay val="0"/>
      <c:spPr>
        <a:noFill/>
        <a:ln w="25400">
          <a:noFill/>
        </a:ln>
      </c:spPr>
    </c:title>
    <c:autoTitleDeleted val="0"/>
    <c:plotArea>
      <c:layout>
        <c:manualLayout>
          <c:layoutTarget val="inner"/>
          <c:xMode val="edge"/>
          <c:yMode val="edge"/>
          <c:x val="9.6546111125361447E-2"/>
          <c:y val="0.1267104323855153"/>
          <c:w val="0.85818667106545821"/>
          <c:h val="0.60466571550987447"/>
        </c:manualLayout>
      </c:layout>
      <c:lineChart>
        <c:grouping val="standard"/>
        <c:varyColors val="0"/>
        <c:ser>
          <c:idx val="0"/>
          <c:order val="0"/>
          <c:spPr>
            <a:ln w="38100">
              <a:solidFill>
                <a:srgbClr val="000080"/>
              </a:solidFill>
              <a:prstDash val="solid"/>
            </a:ln>
          </c:spPr>
          <c:marker>
            <c:symbol val="none"/>
          </c:marker>
          <c:cat>
            <c:numRef>
              <c:f>'[3]dados cambios'!$B$5460:$B$5479</c:f>
              <c:numCache>
                <c:formatCode>General</c:formatCode>
                <c:ptCount val="20"/>
                <c:pt idx="0">
                  <c:v>45748</c:v>
                </c:pt>
                <c:pt idx="1">
                  <c:v>45749</c:v>
                </c:pt>
                <c:pt idx="2">
                  <c:v>45750</c:v>
                </c:pt>
                <c:pt idx="3">
                  <c:v>45751</c:v>
                </c:pt>
                <c:pt idx="4">
                  <c:v>45754</c:v>
                </c:pt>
                <c:pt idx="5">
                  <c:v>45755</c:v>
                </c:pt>
                <c:pt idx="6">
                  <c:v>45756</c:v>
                </c:pt>
                <c:pt idx="7">
                  <c:v>45757</c:v>
                </c:pt>
                <c:pt idx="8">
                  <c:v>45758</c:v>
                </c:pt>
                <c:pt idx="9">
                  <c:v>45761</c:v>
                </c:pt>
                <c:pt idx="10">
                  <c:v>45762</c:v>
                </c:pt>
                <c:pt idx="11">
                  <c:v>45763</c:v>
                </c:pt>
                <c:pt idx="12">
                  <c:v>45764</c:v>
                </c:pt>
                <c:pt idx="13">
                  <c:v>45769</c:v>
                </c:pt>
                <c:pt idx="14">
                  <c:v>45770</c:v>
                </c:pt>
                <c:pt idx="15">
                  <c:v>45771</c:v>
                </c:pt>
                <c:pt idx="16">
                  <c:v>45772</c:v>
                </c:pt>
                <c:pt idx="17">
                  <c:v>45775</c:v>
                </c:pt>
                <c:pt idx="18">
                  <c:v>45776</c:v>
                </c:pt>
                <c:pt idx="19">
                  <c:v>45777</c:v>
                </c:pt>
              </c:numCache>
            </c:numRef>
          </c:cat>
          <c:val>
            <c:numRef>
              <c:f>'[3]dados cambios'!$C$5460:$C$5479</c:f>
              <c:numCache>
                <c:formatCode>General</c:formatCode>
                <c:ptCount val="20"/>
                <c:pt idx="0">
                  <c:v>16580</c:v>
                </c:pt>
                <c:pt idx="1">
                  <c:v>16699</c:v>
                </c:pt>
                <c:pt idx="2">
                  <c:v>16712.5</c:v>
                </c:pt>
                <c:pt idx="3">
                  <c:v>16745.5</c:v>
                </c:pt>
                <c:pt idx="4">
                  <c:v>16832.5</c:v>
                </c:pt>
                <c:pt idx="5">
                  <c:v>16821.5</c:v>
                </c:pt>
                <c:pt idx="6">
                  <c:v>16891</c:v>
                </c:pt>
                <c:pt idx="7">
                  <c:v>16872.5</c:v>
                </c:pt>
                <c:pt idx="8">
                  <c:v>16823</c:v>
                </c:pt>
                <c:pt idx="9">
                  <c:v>16795.5</c:v>
                </c:pt>
                <c:pt idx="10">
                  <c:v>16786.5</c:v>
                </c:pt>
                <c:pt idx="11">
                  <c:v>16826.5</c:v>
                </c:pt>
                <c:pt idx="12">
                  <c:v>16837</c:v>
                </c:pt>
                <c:pt idx="13">
                  <c:v>16806.5</c:v>
                </c:pt>
                <c:pt idx="14">
                  <c:v>16859.5</c:v>
                </c:pt>
                <c:pt idx="15">
                  <c:v>16859.5</c:v>
                </c:pt>
                <c:pt idx="16">
                  <c:v>16872.5</c:v>
                </c:pt>
                <c:pt idx="17">
                  <c:v>16829.5</c:v>
                </c:pt>
                <c:pt idx="18">
                  <c:v>16855.5</c:v>
                </c:pt>
                <c:pt idx="19">
                  <c:v>16761</c:v>
                </c:pt>
              </c:numCache>
            </c:numRef>
          </c:val>
          <c:smooth val="0"/>
          <c:extLst>
            <c:ext xmlns:c16="http://schemas.microsoft.com/office/drawing/2014/chart" uri="{C3380CC4-5D6E-409C-BE32-E72D297353CC}">
              <c16:uniqueId val="{00000000-4E8F-4A32-9329-7B84C16F063B}"/>
            </c:ext>
          </c:extLst>
        </c:ser>
        <c:dLbls>
          <c:showLegendKey val="0"/>
          <c:showVal val="0"/>
          <c:showCatName val="0"/>
          <c:showSerName val="0"/>
          <c:showPercent val="0"/>
          <c:showBubbleSize val="0"/>
        </c:dLbls>
        <c:smooth val="0"/>
        <c:axId val="184245760"/>
        <c:axId val="208655424"/>
      </c:lineChart>
      <c:dateAx>
        <c:axId val="184245760"/>
        <c:scaling>
          <c:orientation val="minMax"/>
          <c:max val="45777"/>
          <c:min val="45748"/>
        </c:scaling>
        <c:delete val="0"/>
        <c:axPos val="b"/>
        <c:numFmt formatCode="dd/mm/yyyy;@" sourceLinked="0"/>
        <c:majorTickMark val="out"/>
        <c:minorTickMark val="none"/>
        <c:tickLblPos val="nextTo"/>
        <c:txPr>
          <a:bodyPr rot="-5400000" vert="horz"/>
          <a:lstStyle/>
          <a:p>
            <a:pPr>
              <a:defRPr lang="en-US" sz="980" baseline="0"/>
            </a:pPr>
            <a:endParaRPr lang="en-US"/>
          </a:p>
        </c:txPr>
        <c:crossAx val="208655424"/>
        <c:crosses val="autoZero"/>
        <c:auto val="1"/>
        <c:lblOffset val="100"/>
        <c:baseTimeUnit val="days"/>
        <c:majorUnit val="2"/>
        <c:majorTimeUnit val="days"/>
        <c:minorUnit val="1"/>
        <c:minorTimeUnit val="days"/>
      </c:dateAx>
      <c:valAx>
        <c:axId val="208655424"/>
        <c:scaling>
          <c:orientation val="minMax"/>
          <c:max val="16900"/>
          <c:min val="16000"/>
        </c:scaling>
        <c:delete val="0"/>
        <c:axPos val="l"/>
        <c:majorGridlines>
          <c:spPr>
            <a:ln w="3175">
              <a:solidFill>
                <a:srgbClr val="000000"/>
              </a:solidFill>
              <a:prstDash val="solid"/>
            </a:ln>
          </c:spPr>
        </c:majorGridlines>
        <c:minorGridlines/>
        <c:numFmt formatCode="0" sourceLinked="0"/>
        <c:majorTickMark val="out"/>
        <c:minorTickMark val="none"/>
        <c:tickLblPos val="low"/>
        <c:txPr>
          <a:bodyPr rot="0" vert="horz"/>
          <a:lstStyle/>
          <a:p>
            <a:pPr>
              <a:defRPr lang="en-US"/>
            </a:pPr>
            <a:endParaRPr lang="en-US"/>
          </a:p>
        </c:txPr>
        <c:crossAx val="184245760"/>
        <c:crossesAt val="45692"/>
        <c:crossBetween val="midCat"/>
        <c:majorUnit val="200"/>
        <c:minorUnit val="30"/>
      </c:valAx>
      <c:spPr>
        <a:solidFill>
          <a:srgbClr val="FFFF0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sz="1075" b="1" i="0" u="none" strike="noStrike" baseline="0">
                <a:solidFill>
                  <a:srgbClr val="000000"/>
                </a:solidFill>
                <a:latin typeface="Arial"/>
                <a:ea typeface="Arial"/>
                <a:cs typeface="Arial"/>
              </a:defRPr>
            </a:pPr>
            <a:r>
              <a:rPr lang="en-SG"/>
              <a:t>Evolution of the AUD/USD exchange rate
</a:t>
            </a:r>
          </a:p>
        </c:rich>
      </c:tx>
      <c:layout>
        <c:manualLayout>
          <c:xMode val="edge"/>
          <c:yMode val="edge"/>
          <c:x val="0.20338000832420219"/>
          <c:y val="3.7786990641321412E-2"/>
        </c:manualLayout>
      </c:layout>
      <c:overlay val="0"/>
      <c:spPr>
        <a:noFill/>
        <a:ln w="25400">
          <a:noFill/>
        </a:ln>
      </c:spPr>
    </c:title>
    <c:autoTitleDeleted val="0"/>
    <c:plotArea>
      <c:layout>
        <c:manualLayout>
          <c:layoutTarget val="inner"/>
          <c:xMode val="edge"/>
          <c:yMode val="edge"/>
          <c:x val="9.6354796337805526E-2"/>
          <c:y val="0.16694561224354468"/>
          <c:w val="0.8593062676528721"/>
          <c:h val="0.58397974881636006"/>
        </c:manualLayout>
      </c:layout>
      <c:lineChart>
        <c:grouping val="standard"/>
        <c:varyColors val="0"/>
        <c:ser>
          <c:idx val="0"/>
          <c:order val="0"/>
          <c:spPr>
            <a:ln w="38100">
              <a:solidFill>
                <a:srgbClr val="000080"/>
              </a:solidFill>
              <a:prstDash val="solid"/>
            </a:ln>
          </c:spPr>
          <c:marker>
            <c:symbol val="none"/>
          </c:marker>
          <c:cat>
            <c:numRef>
              <c:f>'[3]dados cambios'!$B$5460:$B$53179</c:f>
              <c:numCache>
                <c:formatCode>General</c:formatCode>
                <c:ptCount val="47720"/>
                <c:pt idx="0">
                  <c:v>45748</c:v>
                </c:pt>
                <c:pt idx="1">
                  <c:v>45749</c:v>
                </c:pt>
                <c:pt idx="2">
                  <c:v>45750</c:v>
                </c:pt>
                <c:pt idx="3">
                  <c:v>45751</c:v>
                </c:pt>
                <c:pt idx="4">
                  <c:v>45754</c:v>
                </c:pt>
                <c:pt idx="5">
                  <c:v>45755</c:v>
                </c:pt>
                <c:pt idx="6">
                  <c:v>45756</c:v>
                </c:pt>
                <c:pt idx="7">
                  <c:v>45757</c:v>
                </c:pt>
                <c:pt idx="8">
                  <c:v>45758</c:v>
                </c:pt>
                <c:pt idx="9">
                  <c:v>45761</c:v>
                </c:pt>
                <c:pt idx="10">
                  <c:v>45762</c:v>
                </c:pt>
                <c:pt idx="11">
                  <c:v>45763</c:v>
                </c:pt>
                <c:pt idx="12">
                  <c:v>45764</c:v>
                </c:pt>
                <c:pt idx="13">
                  <c:v>45769</c:v>
                </c:pt>
                <c:pt idx="14">
                  <c:v>45770</c:v>
                </c:pt>
                <c:pt idx="15">
                  <c:v>45771</c:v>
                </c:pt>
                <c:pt idx="16">
                  <c:v>45772</c:v>
                </c:pt>
                <c:pt idx="17">
                  <c:v>45775</c:v>
                </c:pt>
                <c:pt idx="18">
                  <c:v>45776</c:v>
                </c:pt>
                <c:pt idx="19">
                  <c:v>45777</c:v>
                </c:pt>
              </c:numCache>
            </c:numRef>
          </c:cat>
          <c:val>
            <c:numRef>
              <c:f>'[3]dados cambios'!$Z$5460:$Z$53179</c:f>
              <c:numCache>
                <c:formatCode>General</c:formatCode>
                <c:ptCount val="47720"/>
                <c:pt idx="0">
                  <c:v>0.62409999999999999</c:v>
                </c:pt>
                <c:pt idx="1">
                  <c:v>0.629</c:v>
                </c:pt>
                <c:pt idx="2">
                  <c:v>0.62670000000000003</c:v>
                </c:pt>
                <c:pt idx="3">
                  <c:v>0.63239999999999996</c:v>
                </c:pt>
                <c:pt idx="4">
                  <c:v>0.60199999999999998</c:v>
                </c:pt>
                <c:pt idx="5">
                  <c:v>0.6</c:v>
                </c:pt>
                <c:pt idx="6">
                  <c:v>0.59550000000000003</c:v>
                </c:pt>
                <c:pt idx="7">
                  <c:v>0.61360000000000003</c:v>
                </c:pt>
                <c:pt idx="8">
                  <c:v>0.62250000000000005</c:v>
                </c:pt>
                <c:pt idx="9">
                  <c:v>0.63080000000000003</c:v>
                </c:pt>
                <c:pt idx="10">
                  <c:v>0.63200000000000001</c:v>
                </c:pt>
                <c:pt idx="11">
                  <c:v>0.63349999999999995</c:v>
                </c:pt>
                <c:pt idx="12">
                  <c:v>0.6371</c:v>
                </c:pt>
                <c:pt idx="13">
                  <c:v>0.64200000000000002</c:v>
                </c:pt>
                <c:pt idx="14">
                  <c:v>0.63739999999999997</c:v>
                </c:pt>
                <c:pt idx="15">
                  <c:v>0.63629999999999998</c:v>
                </c:pt>
                <c:pt idx="16">
                  <c:v>0.6401</c:v>
                </c:pt>
                <c:pt idx="17">
                  <c:v>0.6381</c:v>
                </c:pt>
                <c:pt idx="18">
                  <c:v>0.64280000000000004</c:v>
                </c:pt>
                <c:pt idx="19">
                  <c:v>0.63849999999999996</c:v>
                </c:pt>
              </c:numCache>
            </c:numRef>
          </c:val>
          <c:smooth val="0"/>
          <c:extLst>
            <c:ext xmlns:c16="http://schemas.microsoft.com/office/drawing/2014/chart" uri="{C3380CC4-5D6E-409C-BE32-E72D297353CC}">
              <c16:uniqueId val="{00000000-A02F-4CA6-A480-408A69FEF5F4}"/>
            </c:ext>
          </c:extLst>
        </c:ser>
        <c:dLbls>
          <c:showLegendKey val="0"/>
          <c:showVal val="0"/>
          <c:showCatName val="0"/>
          <c:showSerName val="0"/>
          <c:showPercent val="0"/>
          <c:showBubbleSize val="0"/>
        </c:dLbls>
        <c:smooth val="0"/>
        <c:axId val="184332800"/>
        <c:axId val="208657152"/>
      </c:lineChart>
      <c:dateAx>
        <c:axId val="184332800"/>
        <c:scaling>
          <c:orientation val="minMax"/>
          <c:max val="45777"/>
          <c:min val="45748"/>
        </c:scaling>
        <c:delete val="0"/>
        <c:axPos val="b"/>
        <c:numFmt formatCode="d/mm/yyyy;@" sourceLinked="0"/>
        <c:majorTickMark val="out"/>
        <c:minorTickMark val="none"/>
        <c:tickLblPos val="low"/>
        <c:spPr>
          <a:ln w="3175">
            <a:solidFill>
              <a:srgbClr val="000000"/>
            </a:solidFill>
            <a:prstDash val="solid"/>
          </a:ln>
        </c:spPr>
        <c:txPr>
          <a:bodyPr rot="-5400000" vert="horz"/>
          <a:lstStyle/>
          <a:p>
            <a:pPr>
              <a:defRPr lang="en-US" sz="900" b="0" i="0" u="none" strike="noStrike" baseline="0">
                <a:solidFill>
                  <a:srgbClr val="000000"/>
                </a:solidFill>
                <a:latin typeface="Arial"/>
                <a:ea typeface="Arial"/>
                <a:cs typeface="Arial"/>
              </a:defRPr>
            </a:pPr>
            <a:endParaRPr lang="en-US"/>
          </a:p>
        </c:txPr>
        <c:crossAx val="208657152"/>
        <c:crossesAt val="0.65000000000000113"/>
        <c:auto val="1"/>
        <c:lblOffset val="100"/>
        <c:baseTimeUnit val="days"/>
        <c:majorUnit val="2"/>
        <c:majorTimeUnit val="days"/>
        <c:minorUnit val="1"/>
        <c:minorTimeUnit val="days"/>
      </c:dateAx>
      <c:valAx>
        <c:axId val="208657152"/>
        <c:scaling>
          <c:orientation val="minMax"/>
          <c:max val="0.67000000000000015"/>
          <c:min val="0.59000000000000008"/>
        </c:scaling>
        <c:delete val="0"/>
        <c:axPos val="l"/>
        <c:majorGridlines>
          <c:spPr>
            <a:ln w="3175">
              <a:solidFill>
                <a:srgbClr val="000000"/>
              </a:solidFill>
              <a:prstDash val="solid"/>
            </a:ln>
          </c:spPr>
        </c:majorGridlines>
        <c:minorGridlines/>
        <c:numFmt formatCode="0.00" sourceLinked="0"/>
        <c:majorTickMark val="out"/>
        <c:minorTickMark val="none"/>
        <c:tickLblPos val="low"/>
        <c:spPr>
          <a:ln w="3175">
            <a:solidFill>
              <a:srgbClr val="000000"/>
            </a:solidFill>
            <a:prstDash val="solid"/>
          </a:ln>
        </c:spPr>
        <c:txPr>
          <a:bodyPr rot="0" vert="horz"/>
          <a:lstStyle/>
          <a:p>
            <a:pPr>
              <a:defRPr lang="en-US" sz="975" b="0" i="0" u="none" strike="noStrike" baseline="0">
                <a:solidFill>
                  <a:srgbClr val="000000"/>
                </a:solidFill>
                <a:latin typeface="Arial"/>
                <a:ea typeface="Arial"/>
                <a:cs typeface="Arial"/>
              </a:defRPr>
            </a:pPr>
            <a:endParaRPr lang="en-US"/>
          </a:p>
        </c:txPr>
        <c:crossAx val="184332800"/>
        <c:crossesAt val="45692"/>
        <c:crossBetween val="midCat"/>
        <c:majorUnit val="1.0000000000000002E-2"/>
        <c:minorUnit val="5.7000000000000019E-3"/>
      </c:valAx>
      <c:spPr>
        <a:solidFill>
          <a:srgbClr val="FFFF0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sz="1075" b="1" i="0" u="none" strike="noStrike" baseline="0">
                <a:solidFill>
                  <a:srgbClr val="000000"/>
                </a:solidFill>
                <a:latin typeface="Arial"/>
                <a:ea typeface="Arial"/>
                <a:cs typeface="Arial"/>
              </a:defRPr>
            </a:pPr>
            <a:r>
              <a:rPr lang="en-SG"/>
              <a:t>Evolution of the USD/IDR exchange rate
</a:t>
            </a:r>
          </a:p>
        </c:rich>
      </c:tx>
      <c:layout>
        <c:manualLayout>
          <c:xMode val="edge"/>
          <c:yMode val="edge"/>
          <c:x val="0.17132153881708181"/>
          <c:y val="2.5191230819070539E-2"/>
        </c:manualLayout>
      </c:layout>
      <c:overlay val="0"/>
      <c:spPr>
        <a:noFill/>
        <a:ln w="25400">
          <a:noFill/>
        </a:ln>
      </c:spPr>
    </c:title>
    <c:autoTitleDeleted val="0"/>
    <c:plotArea>
      <c:layout>
        <c:manualLayout>
          <c:layoutTarget val="inner"/>
          <c:xMode val="edge"/>
          <c:yMode val="edge"/>
          <c:x val="9.9615578355735868E-2"/>
          <c:y val="0.16149127585466921"/>
          <c:w val="0.85346692307529215"/>
          <c:h val="0.60402624253080961"/>
        </c:manualLayout>
      </c:layout>
      <c:lineChart>
        <c:grouping val="standard"/>
        <c:varyColors val="0"/>
        <c:ser>
          <c:idx val="0"/>
          <c:order val="0"/>
          <c:spPr>
            <a:ln w="38100">
              <a:solidFill>
                <a:srgbClr val="000080"/>
              </a:solidFill>
              <a:prstDash val="solid"/>
            </a:ln>
          </c:spPr>
          <c:marker>
            <c:symbol val="none"/>
          </c:marker>
          <c:cat>
            <c:numRef>
              <c:f>'[3]dados cambios'!$B$5460:$B$5479</c:f>
              <c:numCache>
                <c:formatCode>General</c:formatCode>
                <c:ptCount val="20"/>
                <c:pt idx="0">
                  <c:v>45748</c:v>
                </c:pt>
                <c:pt idx="1">
                  <c:v>45749</c:v>
                </c:pt>
                <c:pt idx="2">
                  <c:v>45750</c:v>
                </c:pt>
                <c:pt idx="3">
                  <c:v>45751</c:v>
                </c:pt>
                <c:pt idx="4">
                  <c:v>45754</c:v>
                </c:pt>
                <c:pt idx="5">
                  <c:v>45755</c:v>
                </c:pt>
                <c:pt idx="6">
                  <c:v>45756</c:v>
                </c:pt>
                <c:pt idx="7">
                  <c:v>45757</c:v>
                </c:pt>
                <c:pt idx="8">
                  <c:v>45758</c:v>
                </c:pt>
                <c:pt idx="9">
                  <c:v>45761</c:v>
                </c:pt>
                <c:pt idx="10">
                  <c:v>45762</c:v>
                </c:pt>
                <c:pt idx="11">
                  <c:v>45763</c:v>
                </c:pt>
                <c:pt idx="12">
                  <c:v>45764</c:v>
                </c:pt>
                <c:pt idx="13">
                  <c:v>45769</c:v>
                </c:pt>
                <c:pt idx="14">
                  <c:v>45770</c:v>
                </c:pt>
                <c:pt idx="15">
                  <c:v>45771</c:v>
                </c:pt>
                <c:pt idx="16">
                  <c:v>45772</c:v>
                </c:pt>
                <c:pt idx="17">
                  <c:v>45775</c:v>
                </c:pt>
                <c:pt idx="18">
                  <c:v>45776</c:v>
                </c:pt>
                <c:pt idx="19">
                  <c:v>45777</c:v>
                </c:pt>
              </c:numCache>
            </c:numRef>
          </c:cat>
          <c:val>
            <c:numRef>
              <c:f>'[3]dados cambios'!$C$5460:$C$5479</c:f>
              <c:numCache>
                <c:formatCode>General</c:formatCode>
                <c:ptCount val="20"/>
                <c:pt idx="0">
                  <c:v>16580</c:v>
                </c:pt>
                <c:pt idx="1">
                  <c:v>16699</c:v>
                </c:pt>
                <c:pt idx="2">
                  <c:v>16712.5</c:v>
                </c:pt>
                <c:pt idx="3">
                  <c:v>16745.5</c:v>
                </c:pt>
                <c:pt idx="4">
                  <c:v>16832.5</c:v>
                </c:pt>
                <c:pt idx="5">
                  <c:v>16821.5</c:v>
                </c:pt>
                <c:pt idx="6">
                  <c:v>16891</c:v>
                </c:pt>
                <c:pt idx="7">
                  <c:v>16872.5</c:v>
                </c:pt>
                <c:pt idx="8">
                  <c:v>16823</c:v>
                </c:pt>
                <c:pt idx="9">
                  <c:v>16795.5</c:v>
                </c:pt>
                <c:pt idx="10">
                  <c:v>16786.5</c:v>
                </c:pt>
                <c:pt idx="11">
                  <c:v>16826.5</c:v>
                </c:pt>
                <c:pt idx="12">
                  <c:v>16837</c:v>
                </c:pt>
                <c:pt idx="13">
                  <c:v>16806.5</c:v>
                </c:pt>
                <c:pt idx="14">
                  <c:v>16859.5</c:v>
                </c:pt>
                <c:pt idx="15">
                  <c:v>16859.5</c:v>
                </c:pt>
                <c:pt idx="16">
                  <c:v>16872.5</c:v>
                </c:pt>
                <c:pt idx="17">
                  <c:v>16829.5</c:v>
                </c:pt>
                <c:pt idx="18">
                  <c:v>16855.5</c:v>
                </c:pt>
                <c:pt idx="19">
                  <c:v>16761</c:v>
                </c:pt>
              </c:numCache>
            </c:numRef>
          </c:val>
          <c:smooth val="0"/>
          <c:extLst>
            <c:ext xmlns:c16="http://schemas.microsoft.com/office/drawing/2014/chart" uri="{C3380CC4-5D6E-409C-BE32-E72D297353CC}">
              <c16:uniqueId val="{00000000-1292-44D9-A611-15FBCF611995}"/>
            </c:ext>
          </c:extLst>
        </c:ser>
        <c:dLbls>
          <c:showLegendKey val="0"/>
          <c:showVal val="0"/>
          <c:showCatName val="0"/>
          <c:showSerName val="0"/>
          <c:showPercent val="0"/>
          <c:showBubbleSize val="0"/>
        </c:dLbls>
        <c:smooth val="0"/>
        <c:axId val="184334336"/>
        <c:axId val="208626240"/>
      </c:lineChart>
      <c:dateAx>
        <c:axId val="184334336"/>
        <c:scaling>
          <c:orientation val="minMax"/>
          <c:max val="45777"/>
          <c:min val="45748"/>
        </c:scaling>
        <c:delete val="0"/>
        <c:axPos val="b"/>
        <c:minorGridlines>
          <c:spPr>
            <a:ln>
              <a:noFill/>
            </a:ln>
          </c:spPr>
        </c:minorGridlines>
        <c:numFmt formatCode="d/mm/yyyy;@" sourceLinked="0"/>
        <c:majorTickMark val="out"/>
        <c:minorTickMark val="none"/>
        <c:tickLblPos val="nextTo"/>
        <c:spPr>
          <a:ln w="3175">
            <a:solidFill>
              <a:srgbClr val="000000"/>
            </a:solidFill>
            <a:prstDash val="solid"/>
          </a:ln>
        </c:spPr>
        <c:txPr>
          <a:bodyPr rot="-5400000" vert="horz"/>
          <a:lstStyle/>
          <a:p>
            <a:pPr>
              <a:defRPr lang="en-US" sz="900" b="0" i="0" u="none" strike="noStrike" baseline="0">
                <a:solidFill>
                  <a:srgbClr val="000000"/>
                </a:solidFill>
                <a:latin typeface="Arial" pitchFamily="34" charset="0"/>
                <a:ea typeface="Arial Narrow"/>
                <a:cs typeface="Arial Narrow"/>
              </a:defRPr>
            </a:pPr>
            <a:endParaRPr lang="en-US"/>
          </a:p>
        </c:txPr>
        <c:crossAx val="208626240"/>
        <c:crossesAt val="14500"/>
        <c:auto val="1"/>
        <c:lblOffset val="100"/>
        <c:baseTimeUnit val="days"/>
        <c:majorUnit val="2"/>
        <c:majorTimeUnit val="days"/>
        <c:minorUnit val="1"/>
        <c:minorTimeUnit val="days"/>
      </c:dateAx>
      <c:valAx>
        <c:axId val="208626240"/>
        <c:scaling>
          <c:orientation val="minMax"/>
          <c:max val="16900"/>
          <c:min val="16000"/>
        </c:scaling>
        <c:delete val="0"/>
        <c:axPos val="l"/>
        <c:majorGridlines>
          <c:spPr>
            <a:ln w="3175">
              <a:solidFill>
                <a:srgbClr val="000000"/>
              </a:solidFill>
              <a:prstDash val="solid"/>
            </a:ln>
          </c:spPr>
        </c:majorGridlines>
        <c:minorGridlines/>
        <c:numFmt formatCode="0" sourceLinked="0"/>
        <c:majorTickMark val="out"/>
        <c:minorTickMark val="none"/>
        <c:tickLblPos val="low"/>
        <c:txPr>
          <a:bodyPr rot="0" vert="horz"/>
          <a:lstStyle/>
          <a:p>
            <a:pPr>
              <a:defRPr lang="en-US"/>
            </a:pPr>
            <a:endParaRPr lang="en-US"/>
          </a:p>
        </c:txPr>
        <c:crossAx val="184334336"/>
        <c:crossesAt val="45692"/>
        <c:crossBetween val="midCat"/>
        <c:majorUnit val="200"/>
        <c:minorUnit val="20"/>
      </c:valAx>
      <c:spPr>
        <a:solidFill>
          <a:srgbClr val="FFFF0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47625</xdr:rowOff>
    </xdr:from>
    <xdr:to>
      <xdr:col>9</xdr:col>
      <xdr:colOff>581025</xdr:colOff>
      <xdr:row>9</xdr:row>
      <xdr:rowOff>57150</xdr:rowOff>
    </xdr:to>
    <xdr:sp macro="" textlink="">
      <xdr:nvSpPr>
        <xdr:cNvPr id="2" name="Line 2">
          <a:extLst>
            <a:ext uri="{FF2B5EF4-FFF2-40B4-BE49-F238E27FC236}">
              <a16:creationId xmlns:a16="http://schemas.microsoft.com/office/drawing/2014/main" id="{2A867F49-32F3-4DE7-BD28-7438153C8937}"/>
            </a:ext>
          </a:extLst>
        </xdr:cNvPr>
        <xdr:cNvSpPr>
          <a:spLocks noChangeShapeType="1"/>
        </xdr:cNvSpPr>
      </xdr:nvSpPr>
      <xdr:spPr bwMode="auto">
        <a:xfrm flipV="1">
          <a:off x="0" y="2619375"/>
          <a:ext cx="13420725" cy="9525"/>
        </a:xfrm>
        <a:prstGeom prst="line">
          <a:avLst/>
        </a:prstGeom>
        <a:noFill/>
        <a:ln w="76200" cmpd="tri">
          <a:solidFill>
            <a:srgbClr val="000000"/>
          </a:solidFill>
          <a:round/>
          <a:headEnd/>
          <a:tailEnd/>
        </a:ln>
      </xdr:spPr>
    </xdr:sp>
    <xdr:clientData/>
  </xdr:twoCellAnchor>
  <xdr:twoCellAnchor>
    <xdr:from>
      <xdr:col>4</xdr:col>
      <xdr:colOff>952252</xdr:colOff>
      <xdr:row>33</xdr:row>
      <xdr:rowOff>202406</xdr:rowOff>
    </xdr:from>
    <xdr:to>
      <xdr:col>8</xdr:col>
      <xdr:colOff>2035968</xdr:colOff>
      <xdr:row>43</xdr:row>
      <xdr:rowOff>285626</xdr:rowOff>
    </xdr:to>
    <xdr:graphicFrame macro="">
      <xdr:nvGraphicFramePr>
        <xdr:cNvPr id="3" name="Chart 83">
          <a:extLst>
            <a:ext uri="{FF2B5EF4-FFF2-40B4-BE49-F238E27FC236}">
              <a16:creationId xmlns:a16="http://schemas.microsoft.com/office/drawing/2014/main" id="{8CF90CC0-04BA-45E4-9BC0-83162BDF58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685411</xdr:colOff>
      <xdr:row>33</xdr:row>
      <xdr:rowOff>202407</xdr:rowOff>
    </xdr:from>
    <xdr:to>
      <xdr:col>4</xdr:col>
      <xdr:colOff>578303</xdr:colOff>
      <xdr:row>43</xdr:row>
      <xdr:rowOff>280232</xdr:rowOff>
    </xdr:to>
    <xdr:graphicFrame macro="">
      <xdr:nvGraphicFramePr>
        <xdr:cNvPr id="4" name="Chart 84">
          <a:extLst>
            <a:ext uri="{FF2B5EF4-FFF2-40B4-BE49-F238E27FC236}">
              <a16:creationId xmlns:a16="http://schemas.microsoft.com/office/drawing/2014/main" id="{0A1517E5-A6DA-4EE4-89B5-05769F8510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1274991</xdr:colOff>
      <xdr:row>227</xdr:row>
      <xdr:rowOff>123241</xdr:rowOff>
    </xdr:from>
    <xdr:to>
      <xdr:col>8</xdr:col>
      <xdr:colOff>1596840</xdr:colOff>
      <xdr:row>236</xdr:row>
      <xdr:rowOff>281861</xdr:rowOff>
    </xdr:to>
    <xdr:graphicFrame macro="">
      <xdr:nvGraphicFramePr>
        <xdr:cNvPr id="5" name="Chart 85">
          <a:extLst>
            <a:ext uri="{FF2B5EF4-FFF2-40B4-BE49-F238E27FC236}">
              <a16:creationId xmlns:a16="http://schemas.microsoft.com/office/drawing/2014/main" id="{6B81488F-C9C7-431C-8602-85C74DD30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755585</xdr:colOff>
      <xdr:row>227</xdr:row>
      <xdr:rowOff>103998</xdr:rowOff>
    </xdr:from>
    <xdr:to>
      <xdr:col>4</xdr:col>
      <xdr:colOff>966506</xdr:colOff>
      <xdr:row>236</xdr:row>
      <xdr:rowOff>272143</xdr:rowOff>
    </xdr:to>
    <xdr:graphicFrame macro="">
      <xdr:nvGraphicFramePr>
        <xdr:cNvPr id="6" name="Chart 86">
          <a:extLst>
            <a:ext uri="{FF2B5EF4-FFF2-40B4-BE49-F238E27FC236}">
              <a16:creationId xmlns:a16="http://schemas.microsoft.com/office/drawing/2014/main" id="{08DC24FB-EEBE-4AE3-A922-78E0723784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0</xdr:col>
      <xdr:colOff>0</xdr:colOff>
      <xdr:row>203</xdr:row>
      <xdr:rowOff>0</xdr:rowOff>
    </xdr:from>
    <xdr:ext cx="12390411" cy="85351"/>
    <xdr:pic>
      <xdr:nvPicPr>
        <xdr:cNvPr id="7" name="Picture 6">
          <a:extLst>
            <a:ext uri="{FF2B5EF4-FFF2-40B4-BE49-F238E27FC236}">
              <a16:creationId xmlns:a16="http://schemas.microsoft.com/office/drawing/2014/main" id="{6758E802-CFFB-45F9-8AF8-8A4F0582F3DE}"/>
            </a:ext>
          </a:extLst>
        </xdr:cNvPr>
        <xdr:cNvPicPr>
          <a:picLocks noChangeAspect="1"/>
        </xdr:cNvPicPr>
      </xdr:nvPicPr>
      <xdr:blipFill>
        <a:blip xmlns:r="http://schemas.openxmlformats.org/officeDocument/2006/relationships" r:embed="rId5"/>
        <a:stretch>
          <a:fillRect/>
        </a:stretch>
      </xdr:blipFill>
      <xdr:spPr>
        <a:xfrm>
          <a:off x="0" y="50006250"/>
          <a:ext cx="12390411" cy="85351"/>
        </a:xfrm>
        <a:prstGeom prst="rect">
          <a:avLst/>
        </a:prstGeom>
      </xdr:spPr>
    </xdr:pic>
    <xdr:clientData/>
  </xdr:oneCellAnchor>
  <xdr:twoCellAnchor>
    <xdr:from>
      <xdr:col>0</xdr:col>
      <xdr:colOff>0</xdr:colOff>
      <xdr:row>92</xdr:row>
      <xdr:rowOff>47625</xdr:rowOff>
    </xdr:from>
    <xdr:to>
      <xdr:col>9</xdr:col>
      <xdr:colOff>581025</xdr:colOff>
      <xdr:row>92</xdr:row>
      <xdr:rowOff>57150</xdr:rowOff>
    </xdr:to>
    <xdr:sp macro="" textlink="">
      <xdr:nvSpPr>
        <xdr:cNvPr id="8" name="Line 2">
          <a:extLst>
            <a:ext uri="{FF2B5EF4-FFF2-40B4-BE49-F238E27FC236}">
              <a16:creationId xmlns:a16="http://schemas.microsoft.com/office/drawing/2014/main" id="{23145041-1F8C-4785-B226-01BE5B5F618A}"/>
            </a:ext>
          </a:extLst>
        </xdr:cNvPr>
        <xdr:cNvSpPr>
          <a:spLocks noChangeShapeType="1"/>
        </xdr:cNvSpPr>
      </xdr:nvSpPr>
      <xdr:spPr bwMode="auto">
        <a:xfrm flipV="1">
          <a:off x="0" y="26222325"/>
          <a:ext cx="13420725" cy="9525"/>
        </a:xfrm>
        <a:prstGeom prst="line">
          <a:avLst/>
        </a:prstGeom>
        <a:noFill/>
        <a:ln w="76200" cmpd="tri">
          <a:solidFill>
            <a:srgbClr val="000000"/>
          </a:solidFill>
          <a:round/>
          <a:headEnd/>
          <a:tailEnd/>
        </a:ln>
      </xdr:spPr>
    </xdr:sp>
    <xdr:clientData/>
  </xdr:twoCellAnchor>
  <xdr:oneCellAnchor>
    <xdr:from>
      <xdr:col>0</xdr:col>
      <xdr:colOff>0</xdr:colOff>
      <xdr:row>287</xdr:row>
      <xdr:rowOff>0</xdr:rowOff>
    </xdr:from>
    <xdr:ext cx="12390411" cy="85351"/>
    <xdr:pic>
      <xdr:nvPicPr>
        <xdr:cNvPr id="9" name="Picture 8">
          <a:extLst>
            <a:ext uri="{FF2B5EF4-FFF2-40B4-BE49-F238E27FC236}">
              <a16:creationId xmlns:a16="http://schemas.microsoft.com/office/drawing/2014/main" id="{F7D33DC9-F039-4112-8D17-2050FBE7FCDB}"/>
            </a:ext>
          </a:extLst>
        </xdr:cNvPr>
        <xdr:cNvPicPr>
          <a:picLocks noChangeAspect="1"/>
        </xdr:cNvPicPr>
      </xdr:nvPicPr>
      <xdr:blipFill>
        <a:blip xmlns:r="http://schemas.openxmlformats.org/officeDocument/2006/relationships" r:embed="rId5"/>
        <a:stretch>
          <a:fillRect/>
        </a:stretch>
      </xdr:blipFill>
      <xdr:spPr>
        <a:xfrm>
          <a:off x="0" y="73713975"/>
          <a:ext cx="12390411" cy="85351"/>
        </a:xfrm>
        <a:prstGeom prst="rect">
          <a:avLst/>
        </a:prstGeom>
      </xdr:spPr>
    </xdr:pic>
    <xdr:clientData/>
  </xdr:oneCellAnchor>
</xdr:wsDr>
</file>

<file path=xl/drawings/drawing2.xml><?xml version="1.0" encoding="utf-8"?>
<c:userShapes xmlns:c="http://schemas.openxmlformats.org/drawingml/2006/chart">
  <cdr:relSizeAnchor xmlns:cdr="http://schemas.openxmlformats.org/drawingml/2006/chartDrawing">
    <cdr:from>
      <cdr:x>0.25542</cdr:x>
      <cdr:y>0.16587</cdr:y>
    </cdr:from>
    <cdr:to>
      <cdr:x>0.26546</cdr:x>
      <cdr:y>0.16587</cdr:y>
    </cdr:to>
    <cdr:sp macro="" textlink="">
      <cdr:nvSpPr>
        <cdr:cNvPr id="55297" name="Text Box 1"/>
        <cdr:cNvSpPr txBox="1">
          <a:spLocks xmlns:a="http://schemas.openxmlformats.org/drawingml/2006/main" noChangeArrowheads="1"/>
        </cdr:cNvSpPr>
      </cdr:nvSpPr>
      <cdr:spPr bwMode="auto">
        <a:xfrm xmlns:a="http://schemas.openxmlformats.org/drawingml/2006/main">
          <a:off x="1182763" y="572487"/>
          <a:ext cx="46179"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SG"/>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X:\OfficeofGM\Economy\public\folha%20diaria\Taxas%20diarias%202025\taxas%20diarias%2023%20April%20%20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OfficeofGM\Economy\public\folha%20diaria\taxas%20diarias%2001%20April%20%202025.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X:\OfficeofGM\Economy\public\folha%20diaria\Taxas%20diarias%202025\taxas%20diarias%2030%20April%20%202025.xlsx" TargetMode="External"/><Relationship Id="rId1" Type="http://schemas.openxmlformats.org/officeDocument/2006/relationships/externalLinkPath" Target="file:///X:\OfficeofGM\Economy\public\folha%20diaria\Taxas%20diarias%202025\taxas%20diarias%2030%20April%20%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ria"/>
      <sheetName val="dados cambios"/>
      <sheetName val="Int_rate"/>
      <sheetName val="mktdata"/>
      <sheetName val="dadosstock"/>
    </sheetNames>
    <sheetDataSet>
      <sheetData sheetId="0">
        <row r="27">
          <cell r="D27">
            <v>0.63739999999999997</v>
          </cell>
        </row>
        <row r="28">
          <cell r="D28">
            <v>1.135</v>
          </cell>
        </row>
        <row r="30">
          <cell r="D30">
            <v>16859.5</v>
          </cell>
        </row>
        <row r="31">
          <cell r="D31">
            <v>1.3140000000000001</v>
          </cell>
        </row>
        <row r="32">
          <cell r="D32">
            <v>33.576000000000001</v>
          </cell>
        </row>
        <row r="33">
          <cell r="D33">
            <v>142.72</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ria"/>
      <sheetName val="dados cambios"/>
      <sheetName val="Int_rate"/>
      <sheetName val="mktdata"/>
      <sheetName val="dadosstock"/>
    </sheetNames>
    <sheetDataSet>
      <sheetData sheetId="0">
        <row r="27">
          <cell r="D27">
            <v>0.62409999999999999</v>
          </cell>
        </row>
        <row r="28">
          <cell r="D28">
            <v>1.0820000000000001</v>
          </cell>
        </row>
        <row r="30">
          <cell r="D30">
            <v>16580</v>
          </cell>
        </row>
        <row r="31">
          <cell r="D31">
            <v>1.3431999999999999</v>
          </cell>
        </row>
        <row r="32">
          <cell r="D32">
            <v>33.993000000000002</v>
          </cell>
        </row>
        <row r="33">
          <cell r="D33">
            <v>149.87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aria"/>
      <sheetName val="dados cambios"/>
      <sheetName val="Int_rate"/>
      <sheetName val="mktdata"/>
      <sheetName val="dadosstock"/>
    </sheetNames>
    <sheetDataSet>
      <sheetData sheetId="0"/>
      <sheetData sheetId="1">
        <row r="5460">
          <cell r="B5460">
            <v>45748</v>
          </cell>
          <cell r="C5460">
            <v>16580</v>
          </cell>
          <cell r="Z5460">
            <v>0.62409999999999999</v>
          </cell>
        </row>
        <row r="5461">
          <cell r="B5461">
            <v>45749</v>
          </cell>
          <cell r="C5461">
            <v>16699</v>
          </cell>
          <cell r="Z5461">
            <v>0.629</v>
          </cell>
        </row>
        <row r="5462">
          <cell r="B5462">
            <v>45750</v>
          </cell>
          <cell r="C5462">
            <v>16712.5</v>
          </cell>
          <cell r="Z5462">
            <v>0.62670000000000003</v>
          </cell>
        </row>
        <row r="5463">
          <cell r="B5463">
            <v>45751</v>
          </cell>
          <cell r="C5463">
            <v>16745.5</v>
          </cell>
          <cell r="Z5463">
            <v>0.63239999999999996</v>
          </cell>
        </row>
        <row r="5464">
          <cell r="B5464">
            <v>45754</v>
          </cell>
          <cell r="C5464">
            <v>16832.5</v>
          </cell>
          <cell r="Z5464">
            <v>0.60199999999999998</v>
          </cell>
        </row>
        <row r="5465">
          <cell r="B5465">
            <v>45755</v>
          </cell>
          <cell r="C5465">
            <v>16821.5</v>
          </cell>
          <cell r="Z5465">
            <v>0.6</v>
          </cell>
        </row>
        <row r="5466">
          <cell r="B5466">
            <v>45756</v>
          </cell>
          <cell r="C5466">
            <v>16891</v>
          </cell>
          <cell r="Z5466">
            <v>0.59550000000000003</v>
          </cell>
        </row>
        <row r="5467">
          <cell r="B5467">
            <v>45757</v>
          </cell>
          <cell r="C5467">
            <v>16872.5</v>
          </cell>
          <cell r="Z5467">
            <v>0.61360000000000003</v>
          </cell>
        </row>
        <row r="5468">
          <cell r="B5468">
            <v>45758</v>
          </cell>
          <cell r="C5468">
            <v>16823</v>
          </cell>
          <cell r="Z5468">
            <v>0.62250000000000005</v>
          </cell>
        </row>
        <row r="5469">
          <cell r="B5469">
            <v>45761</v>
          </cell>
          <cell r="C5469">
            <v>16795.5</v>
          </cell>
          <cell r="Z5469">
            <v>0.63080000000000003</v>
          </cell>
        </row>
        <row r="5470">
          <cell r="B5470">
            <v>45762</v>
          </cell>
          <cell r="C5470">
            <v>16786.5</v>
          </cell>
          <cell r="Z5470">
            <v>0.63200000000000001</v>
          </cell>
        </row>
        <row r="5471">
          <cell r="B5471">
            <v>45763</v>
          </cell>
          <cell r="C5471">
            <v>16826.5</v>
          </cell>
          <cell r="Z5471">
            <v>0.63349999999999995</v>
          </cell>
        </row>
        <row r="5472">
          <cell r="B5472">
            <v>45764</v>
          </cell>
          <cell r="C5472">
            <v>16837</v>
          </cell>
          <cell r="Z5472">
            <v>0.6371</v>
          </cell>
        </row>
        <row r="5473">
          <cell r="B5473">
            <v>45769</v>
          </cell>
          <cell r="C5473">
            <v>16806.5</v>
          </cell>
          <cell r="Z5473">
            <v>0.64200000000000002</v>
          </cell>
        </row>
        <row r="5474">
          <cell r="B5474">
            <v>45770</v>
          </cell>
          <cell r="C5474">
            <v>16859.5</v>
          </cell>
          <cell r="Z5474">
            <v>0.63739999999999997</v>
          </cell>
        </row>
        <row r="5475">
          <cell r="B5475">
            <v>45771</v>
          </cell>
          <cell r="C5475">
            <v>16859.5</v>
          </cell>
          <cell r="Z5475">
            <v>0.63629999999999998</v>
          </cell>
        </row>
        <row r="5476">
          <cell r="B5476">
            <v>45772</v>
          </cell>
          <cell r="C5476">
            <v>16872.5</v>
          </cell>
          <cell r="Z5476">
            <v>0.6401</v>
          </cell>
        </row>
        <row r="5477">
          <cell r="B5477">
            <v>45775</v>
          </cell>
          <cell r="C5477">
            <v>16829.5</v>
          </cell>
          <cell r="Z5477">
            <v>0.6381</v>
          </cell>
        </row>
        <row r="5478">
          <cell r="B5478">
            <v>45776</v>
          </cell>
          <cell r="C5478">
            <v>16855.5</v>
          </cell>
          <cell r="Z5478">
            <v>0.64280000000000004</v>
          </cell>
        </row>
        <row r="5479">
          <cell r="B5479">
            <v>45777</v>
          </cell>
          <cell r="C5479">
            <v>16761</v>
          </cell>
          <cell r="Z5479">
            <v>0.63849999999999996</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94784-7CD4-420E-A0F5-1F80712E8FF6}">
  <dimension ref="A1:R340"/>
  <sheetViews>
    <sheetView tabSelected="1" zoomScale="71" zoomScaleNormal="71" workbookViewId="0">
      <selection activeCell="W17" sqref="W17"/>
    </sheetView>
  </sheetViews>
  <sheetFormatPr defaultColWidth="9.140625" defaultRowHeight="15" x14ac:dyDescent="0.2"/>
  <cols>
    <col min="1" max="1" width="13.28515625" style="1" customWidth="1"/>
    <col min="2" max="2" width="21.140625" style="1" customWidth="1"/>
    <col min="3" max="3" width="24.5703125" style="1" customWidth="1"/>
    <col min="4" max="5" width="20.7109375" style="1" customWidth="1"/>
    <col min="6" max="6" width="19" style="1" customWidth="1"/>
    <col min="7" max="7" width="14.85546875" style="1" customWidth="1"/>
    <col min="8" max="8" width="15.7109375" style="1" customWidth="1"/>
    <col min="9" max="9" width="42.5703125" style="1" customWidth="1"/>
    <col min="10" max="10" width="13.85546875" style="1" customWidth="1"/>
    <col min="11" max="11" width="15.42578125" style="1" customWidth="1"/>
    <col min="12" max="12" width="14.5703125" style="1" customWidth="1"/>
    <col min="13" max="13" width="35.140625" style="1" hidden="1" customWidth="1"/>
    <col min="14" max="14" width="18.140625" style="1" hidden="1" customWidth="1"/>
    <col min="15" max="15" width="22.140625" style="1" hidden="1" customWidth="1"/>
    <col min="16" max="16" width="11.7109375" style="2" bestFit="1" customWidth="1"/>
    <col min="17" max="17" width="9.140625" style="3"/>
    <col min="18" max="18" width="12.42578125" style="1" customWidth="1"/>
    <col min="19" max="16384" width="9.140625" style="1"/>
  </cols>
  <sheetData>
    <row r="1" spans="1:18" ht="24.75" customHeight="1" x14ac:dyDescent="0.2"/>
    <row r="2" spans="1:18" ht="24.75" customHeight="1" x14ac:dyDescent="0.2">
      <c r="L2" s="4"/>
    </row>
    <row r="3" spans="1:18" ht="24.75" customHeight="1" x14ac:dyDescent="0.3">
      <c r="A3" s="265" t="s">
        <v>0</v>
      </c>
      <c r="B3" s="265"/>
      <c r="C3" s="265"/>
      <c r="D3" s="265"/>
      <c r="E3" s="265"/>
      <c r="F3" s="265"/>
      <c r="G3" s="265"/>
      <c r="H3" s="265"/>
      <c r="I3" s="265"/>
      <c r="J3" s="265"/>
      <c r="K3" s="5"/>
      <c r="L3" s="6"/>
      <c r="R3" s="7"/>
    </row>
    <row r="4" spans="1:18" ht="17.25" customHeight="1" thickBot="1" x14ac:dyDescent="0.25">
      <c r="A4" s="266" t="s">
        <v>1</v>
      </c>
      <c r="B4" s="266"/>
      <c r="C4" s="266"/>
      <c r="D4" s="266"/>
      <c r="E4" s="266"/>
      <c r="F4" s="266"/>
      <c r="G4" s="266"/>
      <c r="H4" s="266"/>
      <c r="I4" s="266"/>
      <c r="J4" s="266"/>
      <c r="K4" s="8"/>
      <c r="L4" s="8"/>
      <c r="M4" s="8"/>
    </row>
    <row r="5" spans="1:18" ht="42.6" customHeight="1" thickBot="1" x14ac:dyDescent="0.3">
      <c r="A5" s="257" t="s">
        <v>2</v>
      </c>
      <c r="B5" s="257"/>
      <c r="C5" s="257"/>
      <c r="D5" s="257"/>
      <c r="E5" s="257"/>
      <c r="F5" s="257"/>
      <c r="G5" s="257"/>
      <c r="H5" s="257"/>
      <c r="I5" s="257"/>
      <c r="J5" s="257"/>
      <c r="K5" s="9"/>
      <c r="L5" s="9"/>
      <c r="M5" s="287" t="s">
        <v>3</v>
      </c>
      <c r="N5" s="288"/>
      <c r="O5" s="289"/>
    </row>
    <row r="6" spans="1:18" ht="16.5" customHeight="1" x14ac:dyDescent="0.25">
      <c r="A6" s="290" t="s">
        <v>4</v>
      </c>
      <c r="B6" s="290"/>
      <c r="C6" s="290"/>
      <c r="D6" s="290"/>
      <c r="E6" s="290"/>
      <c r="F6" s="290"/>
      <c r="G6" s="290"/>
      <c r="H6" s="290"/>
      <c r="I6" s="290"/>
      <c r="J6" s="290"/>
      <c r="M6" s="10" t="s">
        <v>5</v>
      </c>
      <c r="N6" s="11" t="s">
        <v>6</v>
      </c>
      <c r="O6" s="12" t="s">
        <v>7</v>
      </c>
    </row>
    <row r="7" spans="1:18" ht="18.75" customHeight="1" x14ac:dyDescent="0.25">
      <c r="A7" s="257" t="s">
        <v>8</v>
      </c>
      <c r="B7" s="257"/>
      <c r="C7" s="257"/>
      <c r="D7" s="257"/>
      <c r="E7" s="257"/>
      <c r="F7" s="257"/>
      <c r="G7" s="257"/>
      <c r="H7" s="257"/>
      <c r="I7" s="257"/>
      <c r="J7" s="257"/>
      <c r="M7" s="13" t="s">
        <v>9</v>
      </c>
      <c r="N7" s="14">
        <f>1/O7</f>
        <v>1.5661707126076743</v>
      </c>
      <c r="O7" s="15">
        <v>0.63849999999999996</v>
      </c>
      <c r="P7" s="16" t="s">
        <v>10</v>
      </c>
      <c r="Q7" s="17"/>
    </row>
    <row r="8" spans="1:18" ht="18.75" customHeight="1" x14ac:dyDescent="0.25">
      <c r="A8" s="257" t="s">
        <v>11</v>
      </c>
      <c r="B8" s="257"/>
      <c r="C8" s="257"/>
      <c r="D8" s="257"/>
      <c r="E8" s="257"/>
      <c r="F8" s="257"/>
      <c r="G8" s="257"/>
      <c r="H8" s="257"/>
      <c r="I8" s="257"/>
      <c r="J8" s="257"/>
      <c r="M8" s="18" t="s">
        <v>12</v>
      </c>
      <c r="N8" s="19">
        <v>142.29</v>
      </c>
      <c r="O8" s="20">
        <f>POWER(N8,-1)</f>
        <v>7.0279007660411837E-3</v>
      </c>
      <c r="P8" s="16" t="s">
        <v>10</v>
      </c>
      <c r="Q8" s="17"/>
    </row>
    <row r="9" spans="1:18" x14ac:dyDescent="0.2">
      <c r="M9" s="13" t="s">
        <v>13</v>
      </c>
      <c r="N9" s="21">
        <v>3.0428000000000002</v>
      </c>
      <c r="O9" s="20">
        <f>POWER(N9,-1)</f>
        <v>0.3286446693834626</v>
      </c>
      <c r="P9" s="22" t="s">
        <v>14</v>
      </c>
      <c r="Q9" s="17"/>
    </row>
    <row r="10" spans="1:18" ht="15.75" x14ac:dyDescent="0.25">
      <c r="C10" s="23"/>
      <c r="D10" s="23"/>
      <c r="E10" s="23"/>
      <c r="F10" s="23"/>
      <c r="G10" s="23"/>
      <c r="M10" s="18" t="s">
        <v>15</v>
      </c>
      <c r="N10" s="24">
        <f>1/O10</f>
        <v>1.684352366515075</v>
      </c>
      <c r="O10" s="25">
        <v>0.59370000000000001</v>
      </c>
      <c r="P10" s="22"/>
      <c r="Q10" s="17"/>
    </row>
    <row r="11" spans="1:18" ht="27" customHeight="1" x14ac:dyDescent="0.2">
      <c r="C11" s="282" t="s">
        <v>16</v>
      </c>
      <c r="D11" s="282"/>
      <c r="E11" s="282"/>
      <c r="F11" s="282"/>
      <c r="G11" s="282"/>
      <c r="M11" s="13" t="s">
        <v>17</v>
      </c>
      <c r="N11" s="21">
        <v>56.142000000000003</v>
      </c>
      <c r="O11" s="20">
        <f>POWER(N11,-1)</f>
        <v>1.7811976773182286E-2</v>
      </c>
      <c r="P11" s="22" t="s">
        <v>14</v>
      </c>
      <c r="Q11" s="17"/>
    </row>
    <row r="12" spans="1:18" ht="17.25" customHeight="1" thickBot="1" x14ac:dyDescent="0.25">
      <c r="B12" s="26"/>
      <c r="C12" s="27"/>
      <c r="G12" s="28"/>
      <c r="M12" s="18" t="s">
        <v>18</v>
      </c>
      <c r="N12" s="24">
        <f>1/O12</f>
        <v>0.87804021424181222</v>
      </c>
      <c r="O12" s="29">
        <v>1.1389</v>
      </c>
      <c r="P12" s="16" t="s">
        <v>10</v>
      </c>
      <c r="Q12" s="17"/>
    </row>
    <row r="13" spans="1:18" ht="26.25" customHeight="1" thickBot="1" x14ac:dyDescent="0.25">
      <c r="A13" s="26"/>
      <c r="B13" s="30"/>
      <c r="C13" s="30"/>
      <c r="D13" s="26"/>
      <c r="E13" s="31">
        <v>45777</v>
      </c>
      <c r="G13" s="32"/>
      <c r="H13" s="33"/>
      <c r="M13" s="13" t="s">
        <v>19</v>
      </c>
      <c r="N13" s="34">
        <v>1.3083</v>
      </c>
      <c r="O13" s="20">
        <f>POWER(N13,-1)</f>
        <v>0.7643506840938622</v>
      </c>
      <c r="P13" s="16" t="s">
        <v>10</v>
      </c>
      <c r="Q13" s="17"/>
    </row>
    <row r="14" spans="1:18" s="35" customFormat="1" ht="18" customHeight="1" x14ac:dyDescent="0.2">
      <c r="A14" s="269" t="s">
        <v>20</v>
      </c>
      <c r="B14" s="269"/>
      <c r="C14" s="269"/>
      <c r="D14" s="269"/>
      <c r="E14" s="269"/>
      <c r="F14" s="269"/>
      <c r="G14" s="269"/>
      <c r="H14" s="269"/>
      <c r="I14" s="269"/>
      <c r="K14" s="36"/>
      <c r="M14" s="18" t="s">
        <v>21</v>
      </c>
      <c r="N14" s="37">
        <v>1433.75</v>
      </c>
      <c r="O14" s="20">
        <f>POWER(N14,-1)</f>
        <v>6.9747166521360075E-4</v>
      </c>
      <c r="P14" s="22" t="s">
        <v>14</v>
      </c>
      <c r="Q14" s="17"/>
    </row>
    <row r="15" spans="1:18" s="35" customFormat="1" ht="18" customHeight="1" x14ac:dyDescent="0.2">
      <c r="A15" s="269"/>
      <c r="B15" s="269"/>
      <c r="C15" s="269"/>
      <c r="D15" s="269"/>
      <c r="E15" s="269"/>
      <c r="F15" s="269"/>
      <c r="G15" s="269"/>
      <c r="H15" s="269"/>
      <c r="I15" s="269"/>
      <c r="M15" s="13" t="s">
        <v>22</v>
      </c>
      <c r="N15" s="38">
        <v>16761</v>
      </c>
      <c r="O15" s="20">
        <f>POWER(N15,-1)</f>
        <v>5.9662311317940454E-5</v>
      </c>
      <c r="P15" s="16" t="s">
        <v>10</v>
      </c>
      <c r="Q15" s="17"/>
    </row>
    <row r="16" spans="1:18" s="35" customFormat="1" ht="15" customHeight="1" x14ac:dyDescent="0.2">
      <c r="A16" s="269"/>
      <c r="B16" s="269"/>
      <c r="C16" s="269"/>
      <c r="D16" s="269"/>
      <c r="E16" s="269"/>
      <c r="F16" s="269"/>
      <c r="G16" s="269"/>
      <c r="H16" s="269"/>
      <c r="I16" s="269"/>
      <c r="M16" s="39" t="s">
        <v>23</v>
      </c>
      <c r="N16" s="40">
        <v>7.7587000000000002</v>
      </c>
      <c r="O16" s="41">
        <f>POWER(N16,-1)</f>
        <v>0.12888757137149265</v>
      </c>
      <c r="P16" s="22" t="s">
        <v>14</v>
      </c>
      <c r="Q16" s="17"/>
    </row>
    <row r="17" spans="1:17" s="35" customFormat="1" x14ac:dyDescent="0.2">
      <c r="A17" s="269"/>
      <c r="B17" s="269"/>
      <c r="C17" s="269"/>
      <c r="D17" s="269"/>
      <c r="E17" s="269"/>
      <c r="F17" s="269"/>
      <c r="G17" s="269"/>
      <c r="H17" s="269"/>
      <c r="I17" s="269"/>
      <c r="M17" s="13" t="s">
        <v>24</v>
      </c>
      <c r="N17" s="42">
        <v>33.441000000000003</v>
      </c>
      <c r="O17" s="20">
        <f>POWER(N17,-1)</f>
        <v>2.9903411979306838E-2</v>
      </c>
      <c r="P17" s="16" t="s">
        <v>10</v>
      </c>
      <c r="Q17" s="17"/>
    </row>
    <row r="18" spans="1:17" s="35" customFormat="1" x14ac:dyDescent="0.2">
      <c r="A18" s="269"/>
      <c r="B18" s="269"/>
      <c r="C18" s="269"/>
      <c r="D18" s="269"/>
      <c r="E18" s="269"/>
      <c r="F18" s="269"/>
      <c r="G18" s="269"/>
      <c r="H18" s="269"/>
      <c r="I18" s="269"/>
      <c r="M18" s="18" t="s">
        <v>25</v>
      </c>
      <c r="N18" s="24">
        <f>1/O18</f>
        <v>0.74571215510812827</v>
      </c>
      <c r="O18" s="29">
        <v>1.341</v>
      </c>
      <c r="P18" s="16">
        <v>3.0999999999999999E-3</v>
      </c>
      <c r="Q18" s="17"/>
    </row>
    <row r="19" spans="1:17" s="35" customFormat="1" x14ac:dyDescent="0.2">
      <c r="A19" s="269"/>
      <c r="B19" s="269"/>
      <c r="C19" s="269"/>
      <c r="D19" s="269"/>
      <c r="E19" s="269"/>
      <c r="F19" s="269"/>
      <c r="G19" s="269"/>
      <c r="H19" s="269"/>
      <c r="I19" s="269"/>
      <c r="M19" s="13" t="s">
        <v>26</v>
      </c>
      <c r="N19" s="43">
        <v>25977.3</v>
      </c>
      <c r="O19" s="20">
        <f t="shared" ref="O19:O30" si="0">POWER(N19,-1)</f>
        <v>3.8495147686634098E-5</v>
      </c>
      <c r="P19" s="22" t="s">
        <v>27</v>
      </c>
      <c r="Q19" s="44"/>
    </row>
    <row r="20" spans="1:17" s="35" customFormat="1" x14ac:dyDescent="0.2">
      <c r="A20" s="269"/>
      <c r="B20" s="269"/>
      <c r="C20" s="269"/>
      <c r="D20" s="269"/>
      <c r="E20" s="269"/>
      <c r="F20" s="269"/>
      <c r="G20" s="269"/>
      <c r="H20" s="269"/>
      <c r="I20" s="269"/>
      <c r="M20" s="18" t="s">
        <v>28</v>
      </c>
      <c r="N20" s="45">
        <v>7.27874</v>
      </c>
      <c r="O20" s="20">
        <f t="shared" si="0"/>
        <v>0.13738641578075325</v>
      </c>
      <c r="P20" s="22" t="s">
        <v>27</v>
      </c>
      <c r="Q20" s="44"/>
    </row>
    <row r="21" spans="1:17" s="35" customFormat="1" x14ac:dyDescent="0.2">
      <c r="A21" s="269"/>
      <c r="B21" s="269"/>
      <c r="C21" s="269"/>
      <c r="D21" s="269"/>
      <c r="E21" s="269"/>
      <c r="F21" s="269"/>
      <c r="G21" s="269"/>
      <c r="H21" s="269"/>
      <c r="I21" s="269"/>
      <c r="M21" s="13" t="s">
        <v>29</v>
      </c>
      <c r="N21" s="46">
        <v>912.90599999999995</v>
      </c>
      <c r="O21" s="20">
        <f t="shared" si="0"/>
        <v>1.0954030316374305E-3</v>
      </c>
      <c r="P21" s="22" t="s">
        <v>27</v>
      </c>
      <c r="Q21" s="44"/>
    </row>
    <row r="22" spans="1:17" s="35" customFormat="1" x14ac:dyDescent="0.2">
      <c r="A22" s="269"/>
      <c r="B22" s="269"/>
      <c r="C22" s="269"/>
      <c r="D22" s="269"/>
      <c r="E22" s="269"/>
      <c r="F22" s="269"/>
      <c r="G22" s="269"/>
      <c r="H22" s="269"/>
      <c r="I22" s="269"/>
      <c r="M22" s="47" t="s">
        <v>30</v>
      </c>
      <c r="N22" s="45">
        <v>5.6433600000000004</v>
      </c>
      <c r="O22" s="20">
        <f t="shared" si="0"/>
        <v>0.17719939893963879</v>
      </c>
      <c r="P22" s="22" t="s">
        <v>27</v>
      </c>
      <c r="Q22" s="44"/>
    </row>
    <row r="23" spans="1:17" s="35" customFormat="1" x14ac:dyDescent="0.2">
      <c r="A23" s="269"/>
      <c r="B23" s="269"/>
      <c r="C23" s="269"/>
      <c r="D23" s="269"/>
      <c r="E23" s="269"/>
      <c r="F23" s="269"/>
      <c r="G23" s="269"/>
      <c r="H23" s="269"/>
      <c r="I23" s="269"/>
      <c r="J23" s="48"/>
      <c r="M23" s="13" t="s">
        <v>31</v>
      </c>
      <c r="N23" s="49">
        <v>1.3083199999999999</v>
      </c>
      <c r="O23" s="20">
        <f t="shared" si="0"/>
        <v>0.76433899963311736</v>
      </c>
      <c r="P23" s="22" t="s">
        <v>27</v>
      </c>
      <c r="Q23" s="44"/>
    </row>
    <row r="24" spans="1:17" s="35" customFormat="1" ht="15" customHeight="1" x14ac:dyDescent="0.2">
      <c r="A24" s="269"/>
      <c r="B24" s="269"/>
      <c r="C24" s="269"/>
      <c r="D24" s="269"/>
      <c r="E24" s="269"/>
      <c r="F24" s="269"/>
      <c r="G24" s="269"/>
      <c r="H24" s="269"/>
      <c r="I24" s="269"/>
      <c r="M24" s="18" t="s">
        <v>32</v>
      </c>
      <c r="N24" s="50">
        <v>3952.14</v>
      </c>
      <c r="O24" s="20">
        <f t="shared" si="0"/>
        <v>2.5302747372309684E-4</v>
      </c>
      <c r="P24" s="22" t="s">
        <v>27</v>
      </c>
      <c r="Q24" s="44"/>
    </row>
    <row r="25" spans="1:17" s="35" customFormat="1" ht="15.75" customHeight="1" x14ac:dyDescent="0.25">
      <c r="A25" s="51"/>
      <c r="B25" s="51"/>
      <c r="C25" s="51"/>
      <c r="D25" s="52"/>
      <c r="E25" s="52"/>
      <c r="F25" s="52"/>
      <c r="G25" s="52"/>
      <c r="H25" s="51" t="s">
        <v>33</v>
      </c>
      <c r="I25" s="51"/>
      <c r="M25" s="13" t="s">
        <v>34</v>
      </c>
      <c r="N25" s="53">
        <v>21451</v>
      </c>
      <c r="O25" s="20">
        <f t="shared" si="0"/>
        <v>4.6617873292620392E-5</v>
      </c>
      <c r="P25" s="22" t="s">
        <v>27</v>
      </c>
      <c r="Q25" s="44"/>
    </row>
    <row r="26" spans="1:17" ht="19.5" customHeight="1" x14ac:dyDescent="0.25">
      <c r="C26" s="54"/>
      <c r="D26" s="55" t="s">
        <v>35</v>
      </c>
      <c r="E26" s="56" t="s">
        <v>36</v>
      </c>
      <c r="F26" s="54" t="s">
        <v>37</v>
      </c>
      <c r="G26" s="57" t="s">
        <v>38</v>
      </c>
      <c r="H26" s="58"/>
      <c r="I26" s="59"/>
      <c r="M26" s="18" t="s">
        <v>39</v>
      </c>
      <c r="N26" s="60">
        <v>63.2</v>
      </c>
      <c r="O26" s="20">
        <f t="shared" si="0"/>
        <v>1.582278481012658E-2</v>
      </c>
      <c r="P26" s="22" t="s">
        <v>27</v>
      </c>
    </row>
    <row r="27" spans="1:17" ht="24.95" customHeight="1" x14ac:dyDescent="0.25">
      <c r="C27" s="61" t="s">
        <v>40</v>
      </c>
      <c r="D27" s="62">
        <f>O7</f>
        <v>0.63849999999999996</v>
      </c>
      <c r="E27" s="62">
        <v>0.64280000000000004</v>
      </c>
      <c r="F27" s="62">
        <f>[1]diaria!$D$27</f>
        <v>0.63739999999999997</v>
      </c>
      <c r="G27" s="62">
        <f>[2]diaria!$D$27</f>
        <v>0.62409999999999999</v>
      </c>
      <c r="H27" s="58" t="s">
        <v>33</v>
      </c>
      <c r="I27" s="58"/>
      <c r="M27" s="13" t="s">
        <v>41</v>
      </c>
      <c r="N27" s="63">
        <v>2078.61</v>
      </c>
      <c r="O27" s="20">
        <f t="shared" si="0"/>
        <v>4.8109072890056332E-4</v>
      </c>
      <c r="P27" s="22" t="s">
        <v>27</v>
      </c>
    </row>
    <row r="28" spans="1:17" ht="19.5" customHeight="1" x14ac:dyDescent="0.25">
      <c r="C28" s="64" t="s">
        <v>42</v>
      </c>
      <c r="D28" s="65">
        <f>O12</f>
        <v>1.1389</v>
      </c>
      <c r="E28" s="65">
        <v>1.1409</v>
      </c>
      <c r="F28" s="62">
        <f>[1]diaria!$D$28</f>
        <v>1.135</v>
      </c>
      <c r="G28" s="66">
        <f>[2]diaria!$D$28</f>
        <v>1.0820000000000001</v>
      </c>
      <c r="H28" s="58"/>
      <c r="I28" s="58"/>
      <c r="J28" s="67"/>
      <c r="M28" s="47" t="s">
        <v>43</v>
      </c>
      <c r="N28" s="60">
        <v>18.5364</v>
      </c>
      <c r="O28" s="20">
        <f t="shared" si="0"/>
        <v>5.3947907900131632E-2</v>
      </c>
      <c r="P28" s="22" t="s">
        <v>27</v>
      </c>
    </row>
    <row r="29" spans="1:17" ht="16.5" customHeight="1" x14ac:dyDescent="0.25">
      <c r="C29" s="68"/>
      <c r="D29" s="69"/>
      <c r="E29" s="69"/>
      <c r="F29" s="70"/>
      <c r="G29" s="71"/>
      <c r="H29" s="58"/>
      <c r="I29" s="58"/>
      <c r="M29" s="13" t="s">
        <v>44</v>
      </c>
      <c r="N29" s="72">
        <v>0.82364999999999999</v>
      </c>
      <c r="O29" s="20">
        <f t="shared" si="0"/>
        <v>1.21410793419535</v>
      </c>
      <c r="P29" s="22" t="s">
        <v>27</v>
      </c>
    </row>
    <row r="30" spans="1:17" ht="24.95" customHeight="1" x14ac:dyDescent="0.25">
      <c r="C30" s="73" t="s">
        <v>45</v>
      </c>
      <c r="D30" s="74">
        <f>N15</f>
        <v>16761</v>
      </c>
      <c r="E30" s="74">
        <v>16855.5</v>
      </c>
      <c r="F30" s="74">
        <f>[1]diaria!$D$30</f>
        <v>16859.5</v>
      </c>
      <c r="G30" s="74">
        <f>[2]diaria!$D$30</f>
        <v>16580</v>
      </c>
      <c r="H30" s="75"/>
      <c r="I30" s="51"/>
      <c r="J30" s="76"/>
      <c r="M30" s="77" t="s">
        <v>46</v>
      </c>
      <c r="N30" s="78">
        <v>2.25298</v>
      </c>
      <c r="O30" s="20">
        <f t="shared" si="0"/>
        <v>0.44385658106152742</v>
      </c>
      <c r="P30" s="22" t="s">
        <v>27</v>
      </c>
    </row>
    <row r="31" spans="1:17" ht="24.95" customHeight="1" x14ac:dyDescent="0.2">
      <c r="C31" s="79" t="s">
        <v>47</v>
      </c>
      <c r="D31" s="80">
        <f>N13</f>
        <v>1.3083</v>
      </c>
      <c r="E31" s="80">
        <v>1.3092999999999999</v>
      </c>
      <c r="F31" s="80">
        <f>[1]diaria!$D$31</f>
        <v>1.3140000000000001</v>
      </c>
      <c r="G31" s="81">
        <f>[2]diaria!$D$31</f>
        <v>1.3431999999999999</v>
      </c>
      <c r="H31" s="51"/>
      <c r="I31" s="51"/>
    </row>
    <row r="32" spans="1:17" ht="24.95" customHeight="1" x14ac:dyDescent="0.2">
      <c r="C32" s="82" t="s">
        <v>48</v>
      </c>
      <c r="D32" s="83">
        <f>N17</f>
        <v>33.441000000000003</v>
      </c>
      <c r="E32" s="83">
        <v>33.552999999999997</v>
      </c>
      <c r="F32" s="83">
        <f>[1]diaria!$D$32</f>
        <v>33.576000000000001</v>
      </c>
      <c r="G32" s="83">
        <f>[2]diaria!$D$32</f>
        <v>33.993000000000002</v>
      </c>
      <c r="H32" s="51"/>
      <c r="I32" s="51" t="s">
        <v>33</v>
      </c>
      <c r="J32" s="67"/>
      <c r="M32" s="76"/>
    </row>
    <row r="33" spans="1:15" ht="24.95" customHeight="1" x14ac:dyDescent="0.25">
      <c r="C33" s="84" t="s">
        <v>49</v>
      </c>
      <c r="D33" s="85">
        <f>N8</f>
        <v>142.29</v>
      </c>
      <c r="E33" s="85">
        <v>142.18</v>
      </c>
      <c r="F33" s="86">
        <f>[1]diaria!$D$33</f>
        <v>142.72</v>
      </c>
      <c r="G33" s="86">
        <f>[2]diaria!$D$33</f>
        <v>149.87</v>
      </c>
      <c r="I33" s="1" t="s">
        <v>33</v>
      </c>
      <c r="M33" s="4"/>
      <c r="N33" s="76"/>
      <c r="O33" s="76"/>
    </row>
    <row r="34" spans="1:15" ht="24.95" customHeight="1" x14ac:dyDescent="0.25">
      <c r="A34" s="87"/>
      <c r="B34" s="87"/>
      <c r="C34" s="283"/>
      <c r="D34" s="284"/>
      <c r="E34" s="284"/>
      <c r="F34" s="284"/>
      <c r="G34" s="284"/>
      <c r="H34" s="23"/>
      <c r="I34" s="23"/>
      <c r="N34" s="76"/>
      <c r="O34" s="76"/>
    </row>
    <row r="35" spans="1:15" ht="24.95" customHeight="1" x14ac:dyDescent="0.2">
      <c r="M35" s="76"/>
    </row>
    <row r="36" spans="1:15" ht="24.95" customHeight="1" x14ac:dyDescent="0.2">
      <c r="L36" s="7"/>
      <c r="M36" s="76"/>
      <c r="N36" s="76"/>
    </row>
    <row r="37" spans="1:15" ht="24.95" customHeight="1" x14ac:dyDescent="0.2">
      <c r="N37" s="76"/>
    </row>
    <row r="38" spans="1:15" ht="24.95" customHeight="1" x14ac:dyDescent="0.2">
      <c r="D38" s="1" t="s">
        <v>50</v>
      </c>
    </row>
    <row r="39" spans="1:15" ht="24.95" customHeight="1" x14ac:dyDescent="0.2"/>
    <row r="40" spans="1:15" ht="24.95" customHeight="1" x14ac:dyDescent="0.2">
      <c r="K40" s="1" t="s">
        <v>33</v>
      </c>
    </row>
    <row r="41" spans="1:15" ht="24.95" customHeight="1" x14ac:dyDescent="0.2">
      <c r="J41" s="36"/>
      <c r="O41" s="89"/>
    </row>
    <row r="42" spans="1:15" ht="24.95" customHeight="1" x14ac:dyDescent="0.2"/>
    <row r="43" spans="1:15" ht="24.95" customHeight="1" x14ac:dyDescent="0.2">
      <c r="J43" s="1" t="s">
        <v>33</v>
      </c>
      <c r="M43" s="76"/>
    </row>
    <row r="44" spans="1:15" ht="24.95" customHeight="1" x14ac:dyDescent="0.2"/>
    <row r="45" spans="1:15" ht="24.95" customHeight="1" x14ac:dyDescent="0.2">
      <c r="B45" s="90" t="s">
        <v>51</v>
      </c>
      <c r="C45" s="91"/>
      <c r="D45" s="91"/>
      <c r="E45" s="91"/>
      <c r="F45" s="90" t="s">
        <v>52</v>
      </c>
      <c r="G45" s="91"/>
      <c r="H45" s="91"/>
    </row>
    <row r="46" spans="1:15" ht="24.95" customHeight="1" x14ac:dyDescent="0.2"/>
    <row r="47" spans="1:15" ht="24.95" customHeight="1" thickBot="1" x14ac:dyDescent="0.3">
      <c r="B47" s="273" t="s">
        <v>53</v>
      </c>
      <c r="C47" s="285"/>
      <c r="D47" s="285"/>
      <c r="E47" s="285"/>
      <c r="F47" s="285"/>
      <c r="G47" s="285"/>
      <c r="H47" s="286"/>
      <c r="I47" s="92"/>
    </row>
    <row r="48" spans="1:15" ht="24.95" customHeight="1" thickTop="1" x14ac:dyDescent="0.2">
      <c r="B48" s="93"/>
      <c r="C48" s="94" t="s">
        <v>54</v>
      </c>
      <c r="D48" s="95"/>
      <c r="E48" s="95"/>
      <c r="F48" s="93"/>
      <c r="G48" s="94" t="s">
        <v>55</v>
      </c>
      <c r="H48" s="96" t="s">
        <v>56</v>
      </c>
      <c r="I48" s="92"/>
      <c r="M48" s="76"/>
    </row>
    <row r="49" spans="2:15" ht="24.95" customHeight="1" x14ac:dyDescent="0.2">
      <c r="B49" s="97" t="s">
        <v>57</v>
      </c>
      <c r="C49" s="98"/>
      <c r="D49" s="99" t="s">
        <v>58</v>
      </c>
      <c r="E49" s="95"/>
      <c r="F49" s="97" t="s">
        <v>59</v>
      </c>
      <c r="G49" s="98"/>
      <c r="H49" s="99" t="s">
        <v>60</v>
      </c>
    </row>
    <row r="50" spans="2:15" ht="24.95" customHeight="1" x14ac:dyDescent="0.2">
      <c r="B50" s="100" t="s">
        <v>61</v>
      </c>
      <c r="C50" s="101"/>
      <c r="D50" s="102">
        <f>+N7</f>
        <v>1.5661707126076743</v>
      </c>
      <c r="E50" s="103"/>
      <c r="F50" s="100" t="s">
        <v>61</v>
      </c>
      <c r="G50" s="101"/>
      <c r="H50" s="104">
        <f>O7</f>
        <v>0.63849999999999996</v>
      </c>
    </row>
    <row r="51" spans="2:15" ht="24.95" customHeight="1" x14ac:dyDescent="0.2">
      <c r="B51" s="105" t="s">
        <v>62</v>
      </c>
      <c r="C51" s="106"/>
      <c r="D51" s="107">
        <f>+N10</f>
        <v>1.684352366515075</v>
      </c>
      <c r="E51" s="95"/>
      <c r="F51" s="105" t="s">
        <v>62</v>
      </c>
      <c r="G51" s="106"/>
      <c r="H51" s="108">
        <f>O10</f>
        <v>0.59370000000000001</v>
      </c>
    </row>
    <row r="52" spans="2:15" ht="24.95" customHeight="1" x14ac:dyDescent="0.2">
      <c r="B52" s="93" t="s">
        <v>63</v>
      </c>
      <c r="C52" s="106"/>
      <c r="D52" s="107">
        <f>+N12</f>
        <v>0.87804021424181222</v>
      </c>
      <c r="E52" s="95"/>
      <c r="F52" s="93" t="s">
        <v>63</v>
      </c>
      <c r="G52" s="106"/>
      <c r="H52" s="108">
        <f>O12</f>
        <v>1.1389</v>
      </c>
      <c r="J52" s="4"/>
      <c r="K52" s="76"/>
      <c r="L52" s="76"/>
    </row>
    <row r="53" spans="2:15" ht="24.95" customHeight="1" x14ac:dyDescent="0.2">
      <c r="B53" s="93" t="s">
        <v>25</v>
      </c>
      <c r="C53" s="106"/>
      <c r="D53" s="107">
        <f>+N18</f>
        <v>0.74571215510812827</v>
      </c>
      <c r="E53" s="95"/>
      <c r="F53" s="93" t="s">
        <v>25</v>
      </c>
      <c r="G53" s="106"/>
      <c r="H53" s="108">
        <f>O18</f>
        <v>1.341</v>
      </c>
      <c r="J53" s="4"/>
      <c r="L53" s="76"/>
    </row>
    <row r="54" spans="2:15" ht="24.95" customHeight="1" x14ac:dyDescent="0.2">
      <c r="B54" s="93" t="s">
        <v>64</v>
      </c>
      <c r="C54" s="106"/>
      <c r="D54" s="109">
        <f>+N15</f>
        <v>16761</v>
      </c>
      <c r="E54" s="110"/>
      <c r="F54" s="95" t="s">
        <v>64</v>
      </c>
      <c r="G54" s="95"/>
      <c r="H54" s="111">
        <f>+O15</f>
        <v>5.9662311317940454E-5</v>
      </c>
      <c r="I54" s="112"/>
      <c r="K54" s="76"/>
      <c r="L54" s="76"/>
    </row>
    <row r="55" spans="2:15" ht="24.95" customHeight="1" x14ac:dyDescent="0.2">
      <c r="B55" s="93" t="s">
        <v>65</v>
      </c>
      <c r="C55" s="106"/>
      <c r="D55" s="107">
        <f>+N16</f>
        <v>7.7587000000000002</v>
      </c>
      <c r="E55" s="95"/>
      <c r="F55" s="93" t="s">
        <v>65</v>
      </c>
      <c r="G55" s="106"/>
      <c r="H55" s="108">
        <f>O16</f>
        <v>0.12888757137149265</v>
      </c>
    </row>
    <row r="56" spans="2:15" ht="24.95" customHeight="1" x14ac:dyDescent="0.2">
      <c r="B56" s="93" t="s">
        <v>66</v>
      </c>
      <c r="C56" s="106"/>
      <c r="D56" s="113">
        <f>+N8</f>
        <v>142.29</v>
      </c>
      <c r="E56" s="95"/>
      <c r="F56" s="93" t="s">
        <v>66</v>
      </c>
      <c r="G56" s="106"/>
      <c r="H56" s="108">
        <f>O8</f>
        <v>7.0279007660411837E-3</v>
      </c>
    </row>
    <row r="57" spans="2:15" ht="24.95" customHeight="1" x14ac:dyDescent="0.2">
      <c r="B57" s="93" t="s">
        <v>67</v>
      </c>
      <c r="C57" s="106"/>
      <c r="D57" s="107">
        <f>+N9</f>
        <v>3.0428000000000002</v>
      </c>
      <c r="E57" s="95"/>
      <c r="F57" s="93" t="s">
        <v>67</v>
      </c>
      <c r="G57" s="106"/>
      <c r="H57" s="108">
        <f>O9</f>
        <v>0.3286446693834626</v>
      </c>
    </row>
    <row r="58" spans="2:15" ht="24.95" customHeight="1" x14ac:dyDescent="0.2">
      <c r="B58" s="93" t="s">
        <v>68</v>
      </c>
      <c r="C58" s="106"/>
      <c r="D58" s="114">
        <f>+N11</f>
        <v>56.142000000000003</v>
      </c>
      <c r="E58" s="95"/>
      <c r="F58" s="93" t="s">
        <v>68</v>
      </c>
      <c r="G58" s="106"/>
      <c r="H58" s="108">
        <f>O11</f>
        <v>1.7811976773182286E-2</v>
      </c>
    </row>
    <row r="59" spans="2:15" ht="23.25" customHeight="1" x14ac:dyDescent="0.2">
      <c r="B59" s="93" t="s">
        <v>69</v>
      </c>
      <c r="C59" s="106"/>
      <c r="D59" s="107">
        <f>+N13</f>
        <v>1.3083</v>
      </c>
      <c r="E59" s="95"/>
      <c r="F59" s="93" t="s">
        <v>69</v>
      </c>
      <c r="G59" s="106"/>
      <c r="H59" s="108">
        <f>O13</f>
        <v>0.7643506840938622</v>
      </c>
    </row>
    <row r="60" spans="2:15" ht="24" customHeight="1" x14ac:dyDescent="0.2">
      <c r="B60" s="93" t="s">
        <v>70</v>
      </c>
      <c r="C60" s="106"/>
      <c r="D60" s="115">
        <f>+N14</f>
        <v>1433.75</v>
      </c>
      <c r="E60" s="95"/>
      <c r="F60" s="93" t="s">
        <v>70</v>
      </c>
      <c r="G60" s="106"/>
      <c r="H60" s="108">
        <f>O14</f>
        <v>6.9747166521360075E-4</v>
      </c>
    </row>
    <row r="61" spans="2:15" ht="22.5" customHeight="1" x14ac:dyDescent="0.2">
      <c r="B61" s="93" t="s">
        <v>71</v>
      </c>
      <c r="C61" s="106"/>
      <c r="D61" s="116">
        <f>+N17</f>
        <v>33.441000000000003</v>
      </c>
      <c r="E61" s="95"/>
      <c r="F61" s="93" t="s">
        <v>71</v>
      </c>
      <c r="G61" s="106"/>
      <c r="H61" s="108">
        <f>O17</f>
        <v>2.9903411979306838E-2</v>
      </c>
      <c r="M61" s="76"/>
    </row>
    <row r="62" spans="2:15" ht="25.5" customHeight="1" x14ac:dyDescent="0.2">
      <c r="B62" s="93" t="s">
        <v>26</v>
      </c>
      <c r="C62" s="106"/>
      <c r="D62" s="117">
        <f t="shared" ref="D62:D73" si="1">+N19</f>
        <v>25977.3</v>
      </c>
      <c r="E62" s="95"/>
      <c r="F62" s="93" t="s">
        <v>26</v>
      </c>
      <c r="G62" s="106"/>
      <c r="H62" s="108">
        <f>O19</f>
        <v>3.8495147686634098E-5</v>
      </c>
    </row>
    <row r="63" spans="2:15" ht="25.5" customHeight="1" x14ac:dyDescent="0.2">
      <c r="B63" s="93" t="s">
        <v>28</v>
      </c>
      <c r="C63" s="106"/>
      <c r="D63" s="118">
        <f t="shared" si="1"/>
        <v>7.27874</v>
      </c>
      <c r="E63" s="95"/>
      <c r="F63" s="93" t="s">
        <v>28</v>
      </c>
      <c r="G63" s="106"/>
      <c r="H63" s="108">
        <f t="shared" ref="H63:H73" si="2">+O20</f>
        <v>0.13738641578075325</v>
      </c>
      <c r="O63" s="76"/>
    </row>
    <row r="64" spans="2:15" ht="25.5" customHeight="1" x14ac:dyDescent="0.2">
      <c r="B64" s="93" t="s">
        <v>29</v>
      </c>
      <c r="C64" s="106"/>
      <c r="D64" s="119">
        <f t="shared" si="1"/>
        <v>912.90599999999995</v>
      </c>
      <c r="E64" s="95"/>
      <c r="F64" s="93" t="s">
        <v>29</v>
      </c>
      <c r="G64" s="106"/>
      <c r="H64" s="108">
        <f t="shared" si="2"/>
        <v>1.0954030316374305E-3</v>
      </c>
    </row>
    <row r="65" spans="2:15" ht="25.5" customHeight="1" x14ac:dyDescent="0.2">
      <c r="B65" s="120" t="s">
        <v>30</v>
      </c>
      <c r="C65" s="121"/>
      <c r="D65" s="122">
        <f t="shared" si="1"/>
        <v>5.6433600000000004</v>
      </c>
      <c r="E65" s="95"/>
      <c r="F65" s="120" t="s">
        <v>30</v>
      </c>
      <c r="G65" s="121"/>
      <c r="H65" s="108">
        <f t="shared" si="2"/>
        <v>0.17719939893963879</v>
      </c>
      <c r="M65" s="76"/>
    </row>
    <row r="66" spans="2:15" ht="25.5" customHeight="1" x14ac:dyDescent="0.2">
      <c r="B66" s="93" t="s">
        <v>31</v>
      </c>
      <c r="C66" s="106"/>
      <c r="D66" s="122">
        <f t="shared" si="1"/>
        <v>1.3083199999999999</v>
      </c>
      <c r="E66" s="95"/>
      <c r="F66" s="93" t="s">
        <v>31</v>
      </c>
      <c r="G66" s="106"/>
      <c r="H66" s="108">
        <f t="shared" si="2"/>
        <v>0.76433899963311736</v>
      </c>
    </row>
    <row r="67" spans="2:15" ht="25.5" customHeight="1" x14ac:dyDescent="0.2">
      <c r="B67" s="93" t="s">
        <v>32</v>
      </c>
      <c r="C67" s="106"/>
      <c r="D67" s="123">
        <f t="shared" si="1"/>
        <v>3952.14</v>
      </c>
      <c r="E67" s="95"/>
      <c r="F67" s="93" t="s">
        <v>32</v>
      </c>
      <c r="G67" s="106"/>
      <c r="H67" s="108">
        <f t="shared" si="2"/>
        <v>2.5302747372309684E-4</v>
      </c>
      <c r="M67" s="76"/>
    </row>
    <row r="68" spans="2:15" ht="25.5" customHeight="1" x14ac:dyDescent="0.2">
      <c r="B68" s="93" t="s">
        <v>34</v>
      </c>
      <c r="C68" s="106"/>
      <c r="D68" s="123">
        <f t="shared" si="1"/>
        <v>21451</v>
      </c>
      <c r="E68" s="95"/>
      <c r="F68" s="93" t="s">
        <v>34</v>
      </c>
      <c r="G68" s="106"/>
      <c r="H68" s="108">
        <f t="shared" si="2"/>
        <v>4.6617873292620392E-5</v>
      </c>
    </row>
    <row r="69" spans="2:15" ht="25.5" customHeight="1" x14ac:dyDescent="0.2">
      <c r="B69" s="93" t="s">
        <v>39</v>
      </c>
      <c r="C69" s="106"/>
      <c r="D69" s="118">
        <f t="shared" si="1"/>
        <v>63.2</v>
      </c>
      <c r="E69" s="95"/>
      <c r="F69" s="93" t="s">
        <v>39</v>
      </c>
      <c r="G69" s="106"/>
      <c r="H69" s="108">
        <f t="shared" si="2"/>
        <v>1.582278481012658E-2</v>
      </c>
    </row>
    <row r="70" spans="2:15" ht="25.5" customHeight="1" x14ac:dyDescent="0.2">
      <c r="B70" s="93" t="s">
        <v>41</v>
      </c>
      <c r="C70" s="106"/>
      <c r="D70" s="123">
        <f t="shared" si="1"/>
        <v>2078.61</v>
      </c>
      <c r="E70" s="95"/>
      <c r="F70" s="93" t="s">
        <v>41</v>
      </c>
      <c r="G70" s="106"/>
      <c r="H70" s="108">
        <f t="shared" si="2"/>
        <v>4.8109072890056332E-4</v>
      </c>
    </row>
    <row r="71" spans="2:15" ht="25.5" customHeight="1" x14ac:dyDescent="0.2">
      <c r="B71" s="120" t="s">
        <v>43</v>
      </c>
      <c r="C71" s="121"/>
      <c r="D71" s="118">
        <f t="shared" si="1"/>
        <v>18.5364</v>
      </c>
      <c r="E71" s="95"/>
      <c r="F71" s="120" t="s">
        <v>43</v>
      </c>
      <c r="G71" s="121"/>
      <c r="H71" s="108">
        <f t="shared" si="2"/>
        <v>5.3947907900131632E-2</v>
      </c>
    </row>
    <row r="72" spans="2:15" ht="25.5" customHeight="1" x14ac:dyDescent="0.2">
      <c r="B72" s="93" t="s">
        <v>44</v>
      </c>
      <c r="C72" s="106"/>
      <c r="D72" s="122">
        <f t="shared" si="1"/>
        <v>0.82364999999999999</v>
      </c>
      <c r="E72" s="95"/>
      <c r="F72" s="93" t="s">
        <v>44</v>
      </c>
      <c r="G72" s="106"/>
      <c r="H72" s="108">
        <f t="shared" si="2"/>
        <v>1.21410793419535</v>
      </c>
    </row>
    <row r="73" spans="2:15" ht="24.95" customHeight="1" x14ac:dyDescent="0.2">
      <c r="B73" s="124" t="s">
        <v>46</v>
      </c>
      <c r="C73" s="125"/>
      <c r="D73" s="126">
        <f t="shared" si="1"/>
        <v>2.25298</v>
      </c>
      <c r="E73" s="127"/>
      <c r="F73" s="124" t="s">
        <v>46</v>
      </c>
      <c r="G73" s="125"/>
      <c r="H73" s="128">
        <f t="shared" si="2"/>
        <v>0.44385658106152742</v>
      </c>
    </row>
    <row r="74" spans="2:15" ht="24.95" customHeight="1" x14ac:dyDescent="0.2">
      <c r="C74" s="91"/>
      <c r="F74" s="129" t="s">
        <v>72</v>
      </c>
      <c r="G74" s="91"/>
      <c r="O74" s="7"/>
    </row>
    <row r="75" spans="2:15" ht="24.95" customHeight="1" x14ac:dyDescent="0.2">
      <c r="C75" s="91"/>
      <c r="F75" s="129"/>
      <c r="G75" s="91"/>
      <c r="O75" s="7"/>
    </row>
    <row r="76" spans="2:15" ht="24.95" customHeight="1" x14ac:dyDescent="0.2">
      <c r="C76" s="91"/>
      <c r="F76" s="129"/>
      <c r="G76" s="91"/>
      <c r="O76" s="7"/>
    </row>
    <row r="77" spans="2:15" ht="24.95" customHeight="1" x14ac:dyDescent="0.2">
      <c r="C77" s="91"/>
      <c r="F77" s="129"/>
      <c r="G77" s="91"/>
    </row>
    <row r="78" spans="2:15" ht="24.95" customHeight="1" x14ac:dyDescent="0.2">
      <c r="C78" s="91"/>
      <c r="F78" s="129"/>
      <c r="G78" s="91"/>
    </row>
    <row r="79" spans="2:15" ht="24.95" customHeight="1" x14ac:dyDescent="0.2">
      <c r="C79" s="91"/>
      <c r="F79" s="129"/>
      <c r="G79" s="91"/>
    </row>
    <row r="80" spans="2:15" ht="24.95" customHeight="1" x14ac:dyDescent="0.2">
      <c r="C80" s="91"/>
      <c r="F80" s="129"/>
      <c r="G80" s="91"/>
    </row>
    <row r="81" spans="1:10" ht="24.95" customHeight="1" x14ac:dyDescent="0.2">
      <c r="C81" s="91"/>
      <c r="F81" s="129"/>
      <c r="G81" s="91"/>
    </row>
    <row r="82" spans="1:10" ht="24.95" customHeight="1" x14ac:dyDescent="0.2">
      <c r="C82" s="91"/>
      <c r="F82" s="129"/>
      <c r="G82" s="91"/>
    </row>
    <row r="83" spans="1:10" ht="24.95" customHeight="1" x14ac:dyDescent="0.2">
      <c r="C83" s="91"/>
      <c r="F83" s="129"/>
      <c r="G83" s="91"/>
    </row>
    <row r="84" spans="1:10" ht="24.95" customHeight="1" x14ac:dyDescent="0.2">
      <c r="C84" s="91"/>
      <c r="F84" s="129"/>
      <c r="G84" s="91"/>
    </row>
    <row r="85" spans="1:10" ht="24.95" customHeight="1" x14ac:dyDescent="0.2">
      <c r="C85" s="91"/>
      <c r="F85" s="129"/>
      <c r="G85" s="91"/>
    </row>
    <row r="86" spans="1:10" ht="18.75" x14ac:dyDescent="0.3">
      <c r="A86" s="265" t="s">
        <v>0</v>
      </c>
      <c r="B86" s="265"/>
      <c r="C86" s="265"/>
      <c r="D86" s="265"/>
      <c r="E86" s="265"/>
      <c r="F86" s="265"/>
      <c r="G86" s="265"/>
      <c r="H86" s="265"/>
      <c r="I86" s="265"/>
      <c r="J86" s="265"/>
    </row>
    <row r="87" spans="1:10" ht="18.75" x14ac:dyDescent="0.2">
      <c r="A87" s="266" t="s">
        <v>1</v>
      </c>
      <c r="B87" s="266"/>
      <c r="C87" s="266"/>
      <c r="D87" s="266"/>
      <c r="E87" s="266"/>
      <c r="F87" s="266"/>
      <c r="G87" s="266"/>
      <c r="H87" s="266"/>
      <c r="I87" s="266"/>
      <c r="J87" s="266"/>
    </row>
    <row r="88" spans="1:10" ht="15.75" x14ac:dyDescent="0.25">
      <c r="A88" s="257" t="s">
        <v>2</v>
      </c>
      <c r="B88" s="257"/>
      <c r="C88" s="257"/>
      <c r="D88" s="257"/>
      <c r="E88" s="257"/>
      <c r="F88" s="257"/>
      <c r="G88" s="257"/>
      <c r="H88" s="257"/>
      <c r="I88" s="257"/>
      <c r="J88" s="257"/>
    </row>
    <row r="89" spans="1:10" ht="15.75" x14ac:dyDescent="0.25">
      <c r="A89" s="257" t="s">
        <v>4</v>
      </c>
      <c r="B89" s="257"/>
      <c r="C89" s="257"/>
      <c r="D89" s="257"/>
      <c r="E89" s="257"/>
      <c r="F89" s="257"/>
      <c r="G89" s="257"/>
      <c r="H89" s="257"/>
      <c r="I89" s="257"/>
      <c r="J89" s="257"/>
    </row>
    <row r="90" spans="1:10" ht="15.75" x14ac:dyDescent="0.25">
      <c r="A90" s="257" t="s">
        <v>8</v>
      </c>
      <c r="B90" s="257"/>
      <c r="C90" s="257"/>
      <c r="D90" s="257"/>
      <c r="E90" s="257"/>
      <c r="F90" s="257"/>
      <c r="G90" s="257"/>
      <c r="H90" s="257"/>
      <c r="I90" s="257"/>
      <c r="J90" s="257"/>
    </row>
    <row r="91" spans="1:10" ht="15.75" x14ac:dyDescent="0.25">
      <c r="A91" s="257" t="s">
        <v>11</v>
      </c>
      <c r="B91" s="257"/>
      <c r="C91" s="257"/>
      <c r="D91" s="257"/>
      <c r="E91" s="257"/>
      <c r="F91" s="257"/>
      <c r="G91" s="257"/>
      <c r="H91" s="257"/>
      <c r="I91" s="257"/>
      <c r="J91" s="257"/>
    </row>
    <row r="93" spans="1:10" ht="15.75" x14ac:dyDescent="0.25">
      <c r="C93" s="23"/>
      <c r="D93" s="23"/>
      <c r="E93" s="23"/>
      <c r="F93" s="23"/>
      <c r="G93" s="23"/>
    </row>
    <row r="94" spans="1:10" ht="15.75" x14ac:dyDescent="0.2">
      <c r="C94" s="282" t="s">
        <v>16</v>
      </c>
      <c r="D94" s="282"/>
      <c r="E94" s="282"/>
      <c r="F94" s="282"/>
      <c r="G94" s="282"/>
    </row>
    <row r="95" spans="1:10" ht="13.5" customHeight="1" thickBot="1" x14ac:dyDescent="0.25">
      <c r="B95" s="26"/>
      <c r="C95" s="27"/>
      <c r="G95" s="28"/>
    </row>
    <row r="96" spans="1:10" ht="21.75" customHeight="1" thickBot="1" x14ac:dyDescent="0.25">
      <c r="A96" s="26"/>
      <c r="B96" s="30"/>
      <c r="C96" s="30"/>
      <c r="D96" s="26"/>
      <c r="E96" s="31">
        <f>+E13</f>
        <v>45777</v>
      </c>
      <c r="G96" s="130"/>
      <c r="H96" s="33"/>
    </row>
    <row r="97" spans="1:13" ht="13.5" customHeight="1" x14ac:dyDescent="0.2">
      <c r="A97" s="269" t="s">
        <v>20</v>
      </c>
      <c r="B97" s="269"/>
      <c r="C97" s="269"/>
      <c r="D97" s="269"/>
      <c r="E97" s="269"/>
      <c r="F97" s="269"/>
      <c r="G97" s="269"/>
      <c r="H97" s="269"/>
      <c r="I97" s="269"/>
    </row>
    <row r="98" spans="1:13" ht="10.5" customHeight="1" x14ac:dyDescent="0.2">
      <c r="A98" s="269"/>
      <c r="B98" s="269"/>
      <c r="C98" s="269"/>
      <c r="D98" s="269"/>
      <c r="E98" s="269"/>
      <c r="F98" s="269"/>
      <c r="G98" s="269"/>
      <c r="H98" s="269"/>
      <c r="I98" s="269"/>
    </row>
    <row r="99" spans="1:13" ht="10.5" customHeight="1" x14ac:dyDescent="0.2">
      <c r="A99" s="269"/>
      <c r="B99" s="269"/>
      <c r="C99" s="269"/>
      <c r="D99" s="269"/>
      <c r="E99" s="269"/>
      <c r="F99" s="269"/>
      <c r="G99" s="269"/>
      <c r="H99" s="269"/>
      <c r="I99" s="269"/>
    </row>
    <row r="100" spans="1:13" ht="10.5" customHeight="1" x14ac:dyDescent="0.2">
      <c r="A100" s="269"/>
      <c r="B100" s="269"/>
      <c r="C100" s="269"/>
      <c r="D100" s="269"/>
      <c r="E100" s="269"/>
      <c r="F100" s="269"/>
      <c r="G100" s="269"/>
      <c r="H100" s="269"/>
      <c r="I100" s="269"/>
    </row>
    <row r="101" spans="1:13" ht="12" customHeight="1" x14ac:dyDescent="0.2">
      <c r="A101" s="269"/>
      <c r="B101" s="269"/>
      <c r="C101" s="269"/>
      <c r="D101" s="269"/>
      <c r="E101" s="269"/>
      <c r="F101" s="269"/>
      <c r="G101" s="269"/>
      <c r="H101" s="269"/>
      <c r="I101" s="269"/>
    </row>
    <row r="102" spans="1:13" ht="12.75" customHeight="1" x14ac:dyDescent="0.2">
      <c r="A102" s="269"/>
      <c r="B102" s="269"/>
      <c r="C102" s="269"/>
      <c r="D102" s="269"/>
      <c r="E102" s="269"/>
      <c r="F102" s="269"/>
      <c r="G102" s="269"/>
      <c r="H102" s="269"/>
      <c r="I102" s="269"/>
    </row>
    <row r="103" spans="1:13" ht="13.5" customHeight="1" x14ac:dyDescent="0.2">
      <c r="A103" s="269"/>
      <c r="B103" s="269"/>
      <c r="C103" s="269"/>
      <c r="D103" s="269"/>
      <c r="E103" s="269"/>
      <c r="F103" s="269"/>
      <c r="G103" s="269"/>
      <c r="H103" s="269"/>
      <c r="I103" s="269"/>
    </row>
    <row r="104" spans="1:13" ht="12" customHeight="1" x14ac:dyDescent="0.2">
      <c r="A104" s="269"/>
      <c r="B104" s="269"/>
      <c r="C104" s="269"/>
      <c r="D104" s="269"/>
      <c r="E104" s="269"/>
      <c r="F104" s="269"/>
      <c r="G104" s="269"/>
      <c r="H104" s="269"/>
      <c r="I104" s="269"/>
      <c r="K104" s="7"/>
      <c r="L104" s="36"/>
    </row>
    <row r="105" spans="1:13" ht="12.75" customHeight="1" x14ac:dyDescent="0.2">
      <c r="A105" s="269"/>
      <c r="B105" s="269"/>
      <c r="C105" s="269"/>
      <c r="D105" s="269"/>
      <c r="E105" s="269"/>
      <c r="F105" s="269"/>
      <c r="G105" s="269"/>
      <c r="H105" s="269"/>
      <c r="I105" s="269"/>
      <c r="J105" s="7"/>
      <c r="K105" s="7"/>
    </row>
    <row r="106" spans="1:13" ht="12" customHeight="1" x14ac:dyDescent="0.2">
      <c r="A106" s="269"/>
      <c r="B106" s="269"/>
      <c r="C106" s="269"/>
      <c r="D106" s="269"/>
      <c r="E106" s="269"/>
      <c r="F106" s="269"/>
      <c r="G106" s="269"/>
      <c r="H106" s="269"/>
      <c r="I106" s="269"/>
      <c r="J106" s="7"/>
      <c r="K106" s="7"/>
    </row>
    <row r="107" spans="1:13" ht="14.25" customHeight="1" x14ac:dyDescent="0.2">
      <c r="A107" s="269"/>
      <c r="B107" s="269"/>
      <c r="C107" s="269"/>
      <c r="D107" s="269"/>
      <c r="E107" s="269"/>
      <c r="F107" s="269"/>
      <c r="G107" s="269"/>
      <c r="H107" s="269"/>
      <c r="I107" s="269"/>
      <c r="K107" s="7"/>
    </row>
    <row r="108" spans="1:13" ht="24.95" customHeight="1" x14ac:dyDescent="0.2">
      <c r="C108" s="91"/>
      <c r="F108" s="129"/>
      <c r="G108" s="91"/>
      <c r="K108" s="7"/>
    </row>
    <row r="109" spans="1:13" ht="24.95" customHeight="1" thickBot="1" x14ac:dyDescent="0.3">
      <c r="B109" s="270" t="s">
        <v>73</v>
      </c>
      <c r="C109" s="271"/>
      <c r="D109" s="272"/>
      <c r="E109" s="131"/>
      <c r="F109" s="273" t="s">
        <v>74</v>
      </c>
      <c r="G109" s="274"/>
      <c r="H109" s="275"/>
      <c r="J109" s="132"/>
    </row>
    <row r="110" spans="1:13" ht="24.95" customHeight="1" thickTop="1" x14ac:dyDescent="0.25">
      <c r="B110" s="276" t="s">
        <v>75</v>
      </c>
      <c r="C110" s="277"/>
      <c r="D110" s="278"/>
      <c r="F110" s="133" t="s">
        <v>76</v>
      </c>
      <c r="G110" s="134"/>
      <c r="H110" s="135">
        <v>0.6</v>
      </c>
      <c r="I110" s="136"/>
      <c r="J110" s="132"/>
    </row>
    <row r="111" spans="1:13" ht="24.95" customHeight="1" x14ac:dyDescent="0.2">
      <c r="B111" s="137" t="s">
        <v>77</v>
      </c>
      <c r="C111" s="137" t="s">
        <v>78</v>
      </c>
      <c r="D111" s="138" t="s">
        <v>79</v>
      </c>
      <c r="E111" s="139"/>
      <c r="F111" s="133" t="s">
        <v>80</v>
      </c>
      <c r="H111" s="135">
        <v>0.9</v>
      </c>
      <c r="J111" s="140"/>
      <c r="K111" s="17"/>
      <c r="L111" s="16" t="s">
        <v>81</v>
      </c>
      <c r="M111" s="141" t="s">
        <v>82</v>
      </c>
    </row>
    <row r="112" spans="1:13" ht="24.75" customHeight="1" x14ac:dyDescent="0.2">
      <c r="B112" s="142" t="s">
        <v>83</v>
      </c>
      <c r="C112" s="143">
        <v>40527.620000000003</v>
      </c>
      <c r="D112" s="144">
        <v>300.03000000000611</v>
      </c>
      <c r="E112" s="76"/>
      <c r="F112" s="93" t="s">
        <v>84</v>
      </c>
      <c r="H112" s="135">
        <v>0.5</v>
      </c>
      <c r="J112" s="140"/>
      <c r="K112" s="145"/>
      <c r="L112" s="146"/>
      <c r="M112" s="147">
        <f t="shared" ref="M112:M119" si="3">K112-L112</f>
        <v>0</v>
      </c>
    </row>
    <row r="113" spans="1:13" ht="24.95" customHeight="1" x14ac:dyDescent="0.2">
      <c r="B113" s="142" t="s">
        <v>85</v>
      </c>
      <c r="C113" s="143">
        <v>17461.32</v>
      </c>
      <c r="D113" s="144">
        <v>95.18999999999869</v>
      </c>
      <c r="E113" s="76"/>
      <c r="F113" s="93" t="s">
        <v>86</v>
      </c>
      <c r="G113" s="134"/>
      <c r="H113" s="135">
        <v>7</v>
      </c>
      <c r="J113" s="140"/>
      <c r="K113" s="148"/>
      <c r="L113" s="146"/>
      <c r="M113" s="147">
        <f t="shared" si="3"/>
        <v>0</v>
      </c>
    </row>
    <row r="114" spans="1:13" ht="24.95" customHeight="1" x14ac:dyDescent="0.2">
      <c r="B114" s="149" t="s">
        <v>87</v>
      </c>
      <c r="C114" s="143">
        <v>8463.4599999999991</v>
      </c>
      <c r="D114" s="144">
        <v>46.119999999998981</v>
      </c>
      <c r="E114" s="76"/>
      <c r="F114" s="93" t="s">
        <v>88</v>
      </c>
      <c r="G114" s="134"/>
      <c r="H114" s="135" t="s">
        <v>89</v>
      </c>
      <c r="J114" s="140"/>
      <c r="K114" s="148"/>
      <c r="L114" s="146"/>
      <c r="M114" s="147">
        <f t="shared" si="3"/>
        <v>0</v>
      </c>
    </row>
    <row r="115" spans="1:13" ht="24.95" customHeight="1" thickBot="1" x14ac:dyDescent="0.25">
      <c r="B115" s="142" t="s">
        <v>90</v>
      </c>
      <c r="C115" s="143">
        <v>35839.99</v>
      </c>
      <c r="D115" s="144">
        <v>0</v>
      </c>
      <c r="E115" s="76"/>
      <c r="F115" s="150" t="s">
        <v>91</v>
      </c>
      <c r="G115" s="134"/>
      <c r="H115" s="151">
        <v>0.9</v>
      </c>
      <c r="J115" s="140"/>
      <c r="K115" s="148"/>
      <c r="L115" s="146"/>
      <c r="M115" s="147">
        <f t="shared" si="3"/>
        <v>0</v>
      </c>
    </row>
    <row r="116" spans="1:13" ht="24.95" customHeight="1" thickTop="1" x14ac:dyDescent="0.2">
      <c r="B116" s="152" t="s">
        <v>92</v>
      </c>
      <c r="C116" s="143">
        <v>22008.11</v>
      </c>
      <c r="D116" s="144">
        <v>36.150000000001455</v>
      </c>
      <c r="E116" s="76"/>
      <c r="F116" s="153" t="s">
        <v>93</v>
      </c>
      <c r="G116" s="154"/>
      <c r="H116" s="155">
        <v>-0.32</v>
      </c>
      <c r="J116" s="140"/>
      <c r="K116" s="148"/>
      <c r="L116" s="146"/>
      <c r="M116" s="147">
        <f t="shared" si="3"/>
        <v>0</v>
      </c>
    </row>
    <row r="117" spans="1:13" ht="24.95" customHeight="1" thickBot="1" x14ac:dyDescent="0.25">
      <c r="B117" s="142" t="s">
        <v>94</v>
      </c>
      <c r="C117" s="143">
        <v>8070.59</v>
      </c>
      <c r="D117" s="144">
        <v>65.390000000000327</v>
      </c>
      <c r="E117" s="76"/>
      <c r="J117" s="140"/>
      <c r="K117" s="148"/>
      <c r="L117" s="146"/>
      <c r="M117" s="147">
        <f t="shared" si="3"/>
        <v>0</v>
      </c>
    </row>
    <row r="118" spans="1:13" ht="24.95" customHeight="1" thickTop="1" x14ac:dyDescent="0.25">
      <c r="B118" s="142" t="s">
        <v>95</v>
      </c>
      <c r="C118" s="143">
        <v>6749.07</v>
      </c>
      <c r="D118" s="144">
        <v>26.099999999999454</v>
      </c>
      <c r="E118" s="76"/>
      <c r="F118" s="279" t="s">
        <v>96</v>
      </c>
      <c r="G118" s="280"/>
      <c r="H118" s="281"/>
      <c r="J118" s="140"/>
      <c r="K118" s="148"/>
      <c r="L118" s="146"/>
      <c r="M118" s="147">
        <f t="shared" si="3"/>
        <v>0</v>
      </c>
    </row>
    <row r="119" spans="1:13" ht="24.95" customHeight="1" thickBot="1" x14ac:dyDescent="0.25">
      <c r="B119" s="142" t="s">
        <v>97</v>
      </c>
      <c r="C119" s="143">
        <v>3805.18</v>
      </c>
      <c r="D119" s="144">
        <v>-6.6200000000003456</v>
      </c>
      <c r="E119" s="76"/>
      <c r="F119" s="150" t="s">
        <v>98</v>
      </c>
      <c r="G119" s="156"/>
      <c r="H119" s="157">
        <v>4.03</v>
      </c>
      <c r="I119" s="131"/>
      <c r="J119" s="140"/>
      <c r="K119" s="148"/>
      <c r="L119" s="158"/>
      <c r="M119" s="147">
        <f t="shared" si="3"/>
        <v>0</v>
      </c>
    </row>
    <row r="120" spans="1:13" ht="12" customHeight="1" thickTop="1" x14ac:dyDescent="0.2">
      <c r="C120" s="159"/>
      <c r="E120" s="76"/>
      <c r="J120" s="3"/>
      <c r="K120" s="3"/>
      <c r="L120" s="160"/>
      <c r="M120" s="3"/>
    </row>
    <row r="121" spans="1:13" ht="15" customHeight="1" x14ac:dyDescent="0.2">
      <c r="B121" s="251" t="s">
        <v>99</v>
      </c>
      <c r="C121" s="251"/>
      <c r="D121" s="251"/>
      <c r="E121" s="251"/>
      <c r="F121" s="251"/>
      <c r="G121" s="251"/>
      <c r="H121" s="251"/>
      <c r="J121" s="3"/>
      <c r="K121" s="3"/>
      <c r="L121" s="3"/>
      <c r="M121" s="3"/>
    </row>
    <row r="122" spans="1:13" ht="28.5" customHeight="1" x14ac:dyDescent="0.2">
      <c r="B122" s="243" t="s">
        <v>100</v>
      </c>
      <c r="C122" s="243"/>
      <c r="D122" s="243"/>
      <c r="E122" s="243"/>
      <c r="F122" s="243"/>
      <c r="G122" s="243"/>
      <c r="H122" s="243"/>
      <c r="I122" s="67"/>
      <c r="J122" s="3"/>
      <c r="K122" s="3"/>
      <c r="L122" s="3"/>
      <c r="M122" s="3"/>
    </row>
    <row r="123" spans="1:13" ht="15" customHeight="1" thickBot="1" x14ac:dyDescent="0.25">
      <c r="J123" s="3"/>
    </row>
    <row r="124" spans="1:13" ht="19.5" customHeight="1" thickTop="1" x14ac:dyDescent="0.25">
      <c r="B124" s="252" t="s">
        <v>101</v>
      </c>
      <c r="C124" s="253"/>
      <c r="D124" s="254"/>
      <c r="E124" s="1" t="s">
        <v>102</v>
      </c>
      <c r="F124" s="255" t="s">
        <v>103</v>
      </c>
      <c r="G124" s="256"/>
      <c r="H124" s="256"/>
    </row>
    <row r="125" spans="1:13" ht="18" customHeight="1" x14ac:dyDescent="0.25">
      <c r="B125" s="267" t="s">
        <v>104</v>
      </c>
      <c r="C125" s="161">
        <v>45777</v>
      </c>
      <c r="D125" s="162" t="s">
        <v>36</v>
      </c>
      <c r="E125" s="1" t="s">
        <v>105</v>
      </c>
      <c r="F125" s="152" t="s">
        <v>106</v>
      </c>
      <c r="G125" s="163"/>
      <c r="H125" s="164">
        <v>60.25</v>
      </c>
      <c r="J125" s="1" t="s">
        <v>105</v>
      </c>
    </row>
    <row r="126" spans="1:13" ht="24.75" customHeight="1" thickBot="1" x14ac:dyDescent="0.25">
      <c r="B126" s="268"/>
      <c r="C126" s="165">
        <v>399.8</v>
      </c>
      <c r="D126" s="165">
        <v>410.05</v>
      </c>
      <c r="F126" s="152" t="s">
        <v>107</v>
      </c>
      <c r="G126" s="152"/>
      <c r="H126" s="164">
        <v>3.38</v>
      </c>
    </row>
    <row r="127" spans="1:13" ht="24.95" customHeight="1" thickTop="1" thickBot="1" x14ac:dyDescent="0.25">
      <c r="B127" s="166" t="s">
        <v>108</v>
      </c>
      <c r="F127" s="167" t="s">
        <v>109</v>
      </c>
      <c r="G127" s="168"/>
      <c r="H127" s="169">
        <v>64.25</v>
      </c>
    </row>
    <row r="128" spans="1:13" ht="18.75" customHeight="1" thickTop="1" thickBot="1" x14ac:dyDescent="0.25">
      <c r="A128" s="170" t="s">
        <v>110</v>
      </c>
      <c r="B128" s="170"/>
      <c r="C128" s="170"/>
      <c r="D128" s="170"/>
      <c r="E128" s="170"/>
      <c r="F128" s="170"/>
      <c r="G128" s="170"/>
      <c r="H128" s="170"/>
    </row>
    <row r="129" spans="1:9" ht="15.75" x14ac:dyDescent="0.25">
      <c r="A129" s="171" t="s">
        <v>111</v>
      </c>
      <c r="F129" s="87"/>
      <c r="G129" s="87"/>
      <c r="H129" s="87"/>
      <c r="I129" s="87"/>
    </row>
    <row r="130" spans="1:9" ht="15.75" x14ac:dyDescent="0.25">
      <c r="A130" s="171"/>
      <c r="F130" s="87"/>
      <c r="G130" s="87"/>
      <c r="H130" s="87"/>
      <c r="I130" s="87"/>
    </row>
    <row r="131" spans="1:9" ht="15.75" x14ac:dyDescent="0.25">
      <c r="A131" s="171"/>
      <c r="F131" s="87"/>
      <c r="G131" s="87"/>
      <c r="H131" s="87"/>
      <c r="I131" s="87"/>
    </row>
    <row r="132" spans="1:9" ht="15.75" x14ac:dyDescent="0.25">
      <c r="A132" s="171"/>
      <c r="C132" s="7"/>
      <c r="D132" s="7"/>
      <c r="F132" s="87"/>
      <c r="G132" s="87"/>
      <c r="H132" s="87"/>
      <c r="I132" s="87"/>
    </row>
    <row r="133" spans="1:9" ht="15.75" x14ac:dyDescent="0.25">
      <c r="A133" s="171"/>
      <c r="D133" s="7"/>
      <c r="F133" s="87"/>
      <c r="G133" s="87"/>
      <c r="H133" s="87"/>
      <c r="I133" s="87"/>
    </row>
    <row r="134" spans="1:9" ht="15.75" x14ac:dyDescent="0.25">
      <c r="A134" s="171"/>
      <c r="F134" s="87"/>
      <c r="G134" s="87"/>
      <c r="H134" s="87"/>
      <c r="I134" s="172"/>
    </row>
    <row r="135" spans="1:9" ht="15.75" x14ac:dyDescent="0.25">
      <c r="A135" s="171"/>
      <c r="F135" s="87"/>
      <c r="G135" s="87" t="s">
        <v>33</v>
      </c>
      <c r="H135" s="87"/>
      <c r="I135" s="87"/>
    </row>
    <row r="136" spans="1:9" ht="15.75" x14ac:dyDescent="0.25">
      <c r="A136" s="171"/>
      <c r="F136" s="87"/>
      <c r="G136" s="87"/>
      <c r="H136" s="87"/>
      <c r="I136" s="87"/>
    </row>
    <row r="137" spans="1:9" ht="15.75" x14ac:dyDescent="0.25">
      <c r="A137" s="171"/>
      <c r="F137" s="87"/>
      <c r="G137" s="87"/>
      <c r="H137" s="87"/>
      <c r="I137" s="87"/>
    </row>
    <row r="138" spans="1:9" ht="15.75" x14ac:dyDescent="0.25">
      <c r="A138" s="171"/>
      <c r="F138" s="87"/>
      <c r="G138" s="87"/>
      <c r="H138" s="87"/>
      <c r="I138" s="87"/>
    </row>
    <row r="139" spans="1:9" ht="15.75" x14ac:dyDescent="0.25">
      <c r="A139" s="171"/>
      <c r="F139" s="87"/>
      <c r="G139" s="87"/>
      <c r="H139" s="87"/>
      <c r="I139" s="87"/>
    </row>
    <row r="140" spans="1:9" ht="15.75" x14ac:dyDescent="0.25">
      <c r="A140" s="171"/>
      <c r="F140" s="87"/>
      <c r="G140" s="87"/>
      <c r="H140" s="87"/>
      <c r="I140" s="87"/>
    </row>
    <row r="141" spans="1:9" ht="15.75" x14ac:dyDescent="0.25">
      <c r="A141" s="171"/>
      <c r="F141" s="87"/>
      <c r="G141" s="87"/>
      <c r="H141" s="87"/>
      <c r="I141" s="87"/>
    </row>
    <row r="142" spans="1:9" ht="15.75" x14ac:dyDescent="0.25">
      <c r="A142" s="171"/>
      <c r="F142" s="87"/>
      <c r="G142" s="87"/>
      <c r="H142" s="87"/>
      <c r="I142" s="87"/>
    </row>
    <row r="143" spans="1:9" ht="15.75" x14ac:dyDescent="0.25">
      <c r="A143" s="171"/>
      <c r="F143" s="87"/>
      <c r="G143" s="87"/>
      <c r="H143" s="87"/>
      <c r="I143" s="87"/>
    </row>
    <row r="144" spans="1:9" ht="15.75" x14ac:dyDescent="0.25">
      <c r="A144" s="171"/>
      <c r="F144" s="87"/>
      <c r="G144" s="87"/>
      <c r="H144" s="87"/>
      <c r="I144" s="87"/>
    </row>
    <row r="145" spans="1:9" ht="15.75" x14ac:dyDescent="0.25">
      <c r="A145" s="171"/>
      <c r="F145" s="87"/>
      <c r="G145" s="87"/>
      <c r="H145" s="87"/>
      <c r="I145" s="87"/>
    </row>
    <row r="146" spans="1:9" ht="15.75" x14ac:dyDescent="0.25">
      <c r="A146" s="171"/>
      <c r="F146" s="87"/>
      <c r="G146" s="87"/>
      <c r="H146" s="87"/>
      <c r="I146" s="87"/>
    </row>
    <row r="147" spans="1:9" ht="15.75" x14ac:dyDescent="0.25">
      <c r="A147" s="171"/>
      <c r="F147" s="87"/>
      <c r="G147" s="87"/>
      <c r="H147" s="87"/>
      <c r="I147" s="87"/>
    </row>
    <row r="148" spans="1:9" ht="15.75" x14ac:dyDescent="0.25">
      <c r="A148" s="171"/>
      <c r="F148" s="87"/>
      <c r="G148" s="87"/>
      <c r="H148" s="87"/>
      <c r="I148" s="87"/>
    </row>
    <row r="149" spans="1:9" ht="15.75" x14ac:dyDescent="0.25">
      <c r="A149" s="171"/>
      <c r="F149" s="87"/>
      <c r="G149" s="87"/>
      <c r="H149" s="87"/>
      <c r="I149" s="87"/>
    </row>
    <row r="150" spans="1:9" ht="15.75" x14ac:dyDescent="0.25">
      <c r="A150" s="171"/>
      <c r="F150" s="87"/>
      <c r="G150" s="87"/>
      <c r="H150" s="87"/>
      <c r="I150" s="87"/>
    </row>
    <row r="151" spans="1:9" ht="15.75" x14ac:dyDescent="0.25">
      <c r="A151" s="171"/>
      <c r="F151" s="87"/>
      <c r="G151" s="87"/>
      <c r="H151" s="87"/>
      <c r="I151" s="87"/>
    </row>
    <row r="152" spans="1:9" ht="15.75" x14ac:dyDescent="0.25">
      <c r="A152" s="171"/>
      <c r="F152" s="87"/>
      <c r="G152" s="87"/>
      <c r="H152" s="87"/>
      <c r="I152" s="87"/>
    </row>
    <row r="153" spans="1:9" ht="15.75" x14ac:dyDescent="0.25">
      <c r="A153" s="171"/>
      <c r="F153" s="87"/>
      <c r="G153" s="87"/>
      <c r="H153" s="87"/>
      <c r="I153" s="87"/>
    </row>
    <row r="154" spans="1:9" ht="15.75" x14ac:dyDescent="0.25">
      <c r="A154" s="171"/>
      <c r="F154" s="87"/>
      <c r="G154" s="87"/>
      <c r="H154" s="87"/>
      <c r="I154" s="87"/>
    </row>
    <row r="155" spans="1:9" ht="15.75" x14ac:dyDescent="0.25">
      <c r="A155" s="171"/>
      <c r="F155" s="87"/>
      <c r="G155" s="87"/>
      <c r="H155" s="87"/>
      <c r="I155" s="87"/>
    </row>
    <row r="156" spans="1:9" ht="15.75" x14ac:dyDescent="0.25">
      <c r="A156" s="171"/>
      <c r="F156" s="87"/>
      <c r="G156" s="87"/>
      <c r="H156" s="87"/>
      <c r="I156" s="87"/>
    </row>
    <row r="157" spans="1:9" ht="15.75" x14ac:dyDescent="0.25">
      <c r="A157" s="171"/>
      <c r="F157" s="87"/>
      <c r="G157" s="87"/>
      <c r="H157" s="87"/>
      <c r="I157" s="87"/>
    </row>
    <row r="158" spans="1:9" ht="15.75" x14ac:dyDescent="0.25">
      <c r="A158" s="171"/>
      <c r="F158" s="87"/>
      <c r="G158" s="87"/>
      <c r="H158" s="87"/>
      <c r="I158" s="87"/>
    </row>
    <row r="159" spans="1:9" ht="15.75" x14ac:dyDescent="0.25">
      <c r="A159" s="171"/>
      <c r="F159" s="87"/>
      <c r="G159" s="87"/>
      <c r="H159" s="87"/>
      <c r="I159" s="87"/>
    </row>
    <row r="160" spans="1:9" ht="15.75" x14ac:dyDescent="0.25">
      <c r="A160" s="171"/>
      <c r="F160" s="87"/>
      <c r="G160" s="87"/>
      <c r="H160" s="87"/>
      <c r="I160" s="87"/>
    </row>
    <row r="161" spans="1:9" ht="15.75" x14ac:dyDescent="0.25">
      <c r="A161" s="171"/>
      <c r="F161" s="87"/>
      <c r="G161" s="87"/>
      <c r="H161" s="87"/>
      <c r="I161" s="87"/>
    </row>
    <row r="162" spans="1:9" ht="15.75" x14ac:dyDescent="0.25">
      <c r="A162" s="171"/>
      <c r="F162" s="87"/>
      <c r="G162" s="87"/>
      <c r="H162" s="87"/>
      <c r="I162" s="87"/>
    </row>
    <row r="163" spans="1:9" ht="15.75" x14ac:dyDescent="0.25">
      <c r="A163" s="171"/>
      <c r="F163" s="87"/>
      <c r="G163" s="87"/>
      <c r="H163" s="87"/>
      <c r="I163" s="87"/>
    </row>
    <row r="164" spans="1:9" ht="15.75" x14ac:dyDescent="0.25">
      <c r="A164" s="171"/>
      <c r="F164" s="87"/>
      <c r="G164" s="87"/>
      <c r="H164" s="87"/>
      <c r="I164" s="87"/>
    </row>
    <row r="165" spans="1:9" ht="15.75" x14ac:dyDescent="0.25">
      <c r="A165" s="171"/>
      <c r="F165" s="87"/>
      <c r="G165" s="87"/>
      <c r="H165" s="87"/>
      <c r="I165" s="87"/>
    </row>
    <row r="166" spans="1:9" ht="15.75" x14ac:dyDescent="0.25">
      <c r="A166" s="171"/>
      <c r="F166" s="87"/>
      <c r="G166" s="87"/>
      <c r="H166" s="87"/>
      <c r="I166" s="87"/>
    </row>
    <row r="167" spans="1:9" ht="15.75" x14ac:dyDescent="0.25">
      <c r="A167" s="171"/>
      <c r="F167" s="87"/>
      <c r="G167" s="87"/>
      <c r="H167" s="87"/>
      <c r="I167" s="87"/>
    </row>
    <row r="168" spans="1:9" ht="15.75" x14ac:dyDescent="0.25">
      <c r="A168" s="171"/>
      <c r="F168" s="87"/>
      <c r="G168" s="87"/>
      <c r="H168" s="87"/>
      <c r="I168" s="87"/>
    </row>
    <row r="169" spans="1:9" ht="15.75" x14ac:dyDescent="0.25">
      <c r="A169" s="171"/>
      <c r="F169" s="87"/>
      <c r="G169" s="87"/>
      <c r="H169" s="87"/>
      <c r="I169" s="87"/>
    </row>
    <row r="170" spans="1:9" ht="15.75" x14ac:dyDescent="0.25">
      <c r="A170" s="171"/>
      <c r="F170" s="87"/>
      <c r="G170" s="87"/>
      <c r="H170" s="87"/>
      <c r="I170" s="87"/>
    </row>
    <row r="171" spans="1:9" ht="15.75" x14ac:dyDescent="0.25">
      <c r="A171" s="171"/>
      <c r="F171" s="87"/>
      <c r="G171" s="87"/>
      <c r="H171" s="87"/>
      <c r="I171" s="87"/>
    </row>
    <row r="172" spans="1:9" ht="15.75" x14ac:dyDescent="0.25">
      <c r="A172" s="171"/>
      <c r="F172" s="87"/>
      <c r="G172" s="87"/>
      <c r="H172" s="87"/>
      <c r="I172" s="87"/>
    </row>
    <row r="173" spans="1:9" ht="15.75" x14ac:dyDescent="0.25">
      <c r="A173" s="171"/>
      <c r="F173" s="87"/>
      <c r="G173" s="87"/>
      <c r="H173" s="87"/>
      <c r="I173" s="87"/>
    </row>
    <row r="174" spans="1:9" ht="15.75" x14ac:dyDescent="0.25">
      <c r="A174" s="171"/>
      <c r="F174" s="87"/>
      <c r="G174" s="87"/>
      <c r="H174" s="87"/>
      <c r="I174" s="87"/>
    </row>
    <row r="175" spans="1:9" ht="15.75" x14ac:dyDescent="0.25">
      <c r="A175" s="171"/>
      <c r="F175" s="87"/>
      <c r="G175" s="87"/>
      <c r="H175" s="87"/>
      <c r="I175" s="87"/>
    </row>
    <row r="176" spans="1:9" ht="15.75" x14ac:dyDescent="0.25">
      <c r="A176" s="171"/>
      <c r="F176" s="87"/>
      <c r="G176" s="87"/>
      <c r="H176" s="87"/>
      <c r="I176" s="87"/>
    </row>
    <row r="177" spans="1:9" ht="15.75" x14ac:dyDescent="0.25">
      <c r="A177" s="171"/>
      <c r="F177" s="87"/>
      <c r="G177" s="87"/>
      <c r="H177" s="87"/>
      <c r="I177" s="87"/>
    </row>
    <row r="178" spans="1:9" ht="15.75" x14ac:dyDescent="0.25">
      <c r="A178" s="171"/>
      <c r="F178" s="87"/>
      <c r="G178" s="87"/>
      <c r="H178" s="87"/>
      <c r="I178" s="87"/>
    </row>
    <row r="179" spans="1:9" ht="15.75" x14ac:dyDescent="0.25">
      <c r="A179" s="171"/>
      <c r="F179" s="87"/>
      <c r="G179" s="87"/>
      <c r="H179" s="87"/>
      <c r="I179" s="87"/>
    </row>
    <row r="180" spans="1:9" ht="15.75" x14ac:dyDescent="0.25">
      <c r="A180" s="171"/>
      <c r="F180" s="87"/>
      <c r="G180" s="87"/>
      <c r="H180" s="87"/>
      <c r="I180" s="87"/>
    </row>
    <row r="181" spans="1:9" ht="15.75" x14ac:dyDescent="0.25">
      <c r="A181" s="171"/>
      <c r="F181" s="87"/>
      <c r="G181" s="87"/>
      <c r="H181" s="87"/>
      <c r="I181" s="87"/>
    </row>
    <row r="182" spans="1:9" ht="15.75" x14ac:dyDescent="0.25">
      <c r="A182" s="171"/>
      <c r="F182" s="87"/>
      <c r="G182" s="87"/>
      <c r="H182" s="87"/>
      <c r="I182" s="87"/>
    </row>
    <row r="183" spans="1:9" ht="15.75" x14ac:dyDescent="0.25">
      <c r="A183" s="171"/>
      <c r="F183" s="87"/>
      <c r="G183" s="87"/>
      <c r="H183" s="87"/>
      <c r="I183" s="87"/>
    </row>
    <row r="184" spans="1:9" ht="15.75" x14ac:dyDescent="0.25">
      <c r="A184" s="171"/>
      <c r="F184" s="87"/>
      <c r="G184" s="87"/>
      <c r="H184" s="87"/>
      <c r="I184" s="87"/>
    </row>
    <row r="185" spans="1:9" ht="15.75" x14ac:dyDescent="0.25">
      <c r="A185" s="171"/>
      <c r="F185" s="87"/>
      <c r="G185" s="87"/>
      <c r="H185" s="87"/>
      <c r="I185" s="87"/>
    </row>
    <row r="186" spans="1:9" ht="15.75" x14ac:dyDescent="0.25">
      <c r="A186" s="171"/>
      <c r="F186" s="87"/>
      <c r="G186" s="87"/>
      <c r="H186" s="87"/>
      <c r="I186" s="87"/>
    </row>
    <row r="187" spans="1:9" ht="15.75" x14ac:dyDescent="0.25">
      <c r="A187" s="171"/>
      <c r="F187" s="87"/>
      <c r="G187" s="87"/>
      <c r="H187" s="87"/>
      <c r="I187" s="87"/>
    </row>
    <row r="188" spans="1:9" ht="15.75" x14ac:dyDescent="0.25">
      <c r="A188" s="171"/>
      <c r="F188" s="87"/>
      <c r="G188" s="87"/>
      <c r="H188" s="87"/>
      <c r="I188" s="87"/>
    </row>
    <row r="189" spans="1:9" ht="15.75" x14ac:dyDescent="0.25">
      <c r="A189" s="171"/>
      <c r="F189" s="87"/>
      <c r="G189" s="87"/>
      <c r="H189" s="87"/>
      <c r="I189" s="87"/>
    </row>
    <row r="190" spans="1:9" ht="15.75" x14ac:dyDescent="0.25">
      <c r="A190" s="171"/>
      <c r="F190" s="87"/>
      <c r="G190" s="87"/>
      <c r="H190" s="87"/>
      <c r="I190" s="87"/>
    </row>
    <row r="191" spans="1:9" ht="15.75" x14ac:dyDescent="0.25">
      <c r="A191" s="171"/>
      <c r="F191" s="87"/>
      <c r="G191" s="87"/>
      <c r="H191" s="87"/>
      <c r="I191" s="87"/>
    </row>
    <row r="192" spans="1:9" ht="15.75" x14ac:dyDescent="0.25">
      <c r="A192" s="171"/>
      <c r="F192" s="87"/>
      <c r="G192" s="87"/>
      <c r="H192" s="87"/>
      <c r="I192" s="87"/>
    </row>
    <row r="193" spans="1:10" ht="15.75" x14ac:dyDescent="0.25">
      <c r="A193" s="171"/>
      <c r="F193" s="87"/>
      <c r="G193" s="87"/>
      <c r="H193" s="87"/>
      <c r="I193" s="87"/>
    </row>
    <row r="194" spans="1:10" ht="15.75" x14ac:dyDescent="0.25">
      <c r="A194" s="171"/>
      <c r="F194" s="87"/>
      <c r="G194" s="87"/>
      <c r="H194" s="87"/>
      <c r="I194" s="87"/>
    </row>
    <row r="195" spans="1:10" ht="15.75" x14ac:dyDescent="0.25">
      <c r="A195" s="171"/>
      <c r="F195" s="87"/>
      <c r="G195" s="87"/>
      <c r="H195" s="87"/>
      <c r="I195" s="87"/>
    </row>
    <row r="196" spans="1:10" ht="24.75" customHeight="1" x14ac:dyDescent="0.25">
      <c r="A196" s="171"/>
      <c r="F196" s="87"/>
      <c r="G196" s="87"/>
      <c r="H196" s="87"/>
      <c r="I196" s="87"/>
    </row>
    <row r="197" spans="1:10" ht="25.5" customHeight="1" x14ac:dyDescent="0.25">
      <c r="A197" s="171"/>
      <c r="F197" s="87"/>
      <c r="G197" s="87"/>
      <c r="H197" s="87"/>
      <c r="I197" s="87"/>
    </row>
    <row r="198" spans="1:10" ht="15.75" customHeight="1" x14ac:dyDescent="0.3">
      <c r="A198" s="265" t="s">
        <v>0</v>
      </c>
      <c r="B198" s="265"/>
      <c r="C198" s="265"/>
      <c r="D198" s="265"/>
      <c r="E198" s="265"/>
      <c r="F198" s="265"/>
      <c r="G198" s="265"/>
      <c r="H198" s="265"/>
      <c r="I198" s="265"/>
      <c r="J198" s="265"/>
    </row>
    <row r="199" spans="1:10" ht="18.75" x14ac:dyDescent="0.2">
      <c r="A199" s="266" t="s">
        <v>1</v>
      </c>
      <c r="B199" s="266"/>
      <c r="C199" s="266"/>
      <c r="D199" s="266"/>
      <c r="E199" s="266"/>
      <c r="F199" s="266"/>
      <c r="G199" s="266"/>
      <c r="H199" s="266"/>
      <c r="I199" s="266"/>
      <c r="J199" s="266"/>
    </row>
    <row r="200" spans="1:10" ht="15" customHeight="1" x14ac:dyDescent="0.25">
      <c r="A200" s="257" t="s">
        <v>2</v>
      </c>
      <c r="B200" s="257"/>
      <c r="C200" s="257"/>
      <c r="D200" s="257"/>
      <c r="E200" s="257"/>
      <c r="F200" s="257"/>
      <c r="G200" s="257"/>
      <c r="H200" s="257"/>
      <c r="I200" s="257"/>
      <c r="J200" s="257"/>
    </row>
    <row r="201" spans="1:10" ht="15.75" x14ac:dyDescent="0.25">
      <c r="A201" s="257" t="s">
        <v>4</v>
      </c>
      <c r="B201" s="257"/>
      <c r="C201" s="257"/>
      <c r="D201" s="257"/>
      <c r="E201" s="257"/>
      <c r="F201" s="257"/>
      <c r="G201" s="257"/>
      <c r="H201" s="257"/>
      <c r="I201" s="257"/>
      <c r="J201" s="257"/>
    </row>
    <row r="202" spans="1:10" ht="15.75" x14ac:dyDescent="0.25">
      <c r="A202" s="257" t="s">
        <v>8</v>
      </c>
      <c r="B202" s="257"/>
      <c r="C202" s="257"/>
      <c r="D202" s="257"/>
      <c r="E202" s="257"/>
      <c r="F202" s="257"/>
      <c r="G202" s="257"/>
      <c r="H202" s="257"/>
      <c r="I202" s="257"/>
      <c r="J202" s="257"/>
    </row>
    <row r="203" spans="1:10" ht="15.75" x14ac:dyDescent="0.25">
      <c r="A203" s="257" t="s">
        <v>11</v>
      </c>
      <c r="B203" s="257"/>
      <c r="C203" s="257"/>
      <c r="D203" s="257"/>
      <c r="E203" s="257"/>
      <c r="F203" s="257"/>
      <c r="G203" s="257"/>
      <c r="H203" s="257"/>
      <c r="I203" s="257"/>
      <c r="J203" s="257"/>
    </row>
    <row r="204" spans="1:10" ht="20.25" customHeight="1" x14ac:dyDescent="0.25">
      <c r="A204" s="258"/>
      <c r="B204" s="258"/>
      <c r="C204" s="258"/>
      <c r="D204" s="258"/>
      <c r="E204" s="258"/>
      <c r="F204" s="258"/>
      <c r="G204" s="258"/>
      <c r="H204" s="258"/>
      <c r="I204" s="258"/>
      <c r="J204" s="258"/>
    </row>
    <row r="205" spans="1:10" ht="15.75" x14ac:dyDescent="0.25">
      <c r="A205" s="258" t="s">
        <v>112</v>
      </c>
      <c r="B205" s="258"/>
      <c r="C205" s="258"/>
      <c r="D205" s="258"/>
      <c r="E205" s="258"/>
      <c r="F205" s="258"/>
      <c r="G205" s="258"/>
      <c r="H205" s="258"/>
      <c r="I205" s="258"/>
      <c r="J205" s="258"/>
    </row>
    <row r="206" spans="1:10" ht="16.5" thickBot="1" x14ac:dyDescent="0.3">
      <c r="A206" s="23"/>
      <c r="B206" s="23"/>
      <c r="C206" s="23"/>
      <c r="D206" s="23"/>
      <c r="E206" s="23"/>
      <c r="F206" s="23"/>
      <c r="G206" s="23"/>
      <c r="H206" s="23"/>
      <c r="I206" s="23"/>
      <c r="J206" s="23"/>
    </row>
    <row r="207" spans="1:10" ht="25.5" customHeight="1" thickBot="1" x14ac:dyDescent="0.25">
      <c r="A207" s="173"/>
      <c r="B207" s="173"/>
      <c r="C207" s="173"/>
      <c r="D207" s="173"/>
      <c r="E207" s="31">
        <f>$E$13</f>
        <v>45777</v>
      </c>
      <c r="F207" s="173"/>
      <c r="G207" s="173"/>
      <c r="H207" s="173"/>
      <c r="I207" s="173"/>
      <c r="J207" s="35"/>
    </row>
    <row r="208" spans="1:10" ht="15" customHeight="1" x14ac:dyDescent="0.2">
      <c r="A208" s="259" t="s">
        <v>113</v>
      </c>
      <c r="B208" s="259"/>
      <c r="C208" s="259"/>
      <c r="D208" s="259"/>
      <c r="E208" s="259"/>
      <c r="F208" s="259"/>
      <c r="G208" s="259"/>
      <c r="H208" s="259"/>
      <c r="I208" s="259"/>
      <c r="J208" s="259"/>
    </row>
    <row r="209" spans="1:15" ht="15" customHeight="1" x14ac:dyDescent="0.2">
      <c r="A209" s="259"/>
      <c r="B209" s="259"/>
      <c r="C209" s="259"/>
      <c r="D209" s="259"/>
      <c r="E209" s="259"/>
      <c r="F209" s="259"/>
      <c r="G209" s="259"/>
      <c r="H209" s="259"/>
      <c r="I209" s="259"/>
      <c r="J209" s="259"/>
    </row>
    <row r="210" spans="1:15" ht="28.5" customHeight="1" x14ac:dyDescent="0.2">
      <c r="A210" s="259"/>
      <c r="B210" s="259"/>
      <c r="C210" s="259"/>
      <c r="D210" s="259"/>
      <c r="E210" s="259"/>
      <c r="F210" s="259"/>
      <c r="G210" s="259"/>
      <c r="H210" s="259"/>
      <c r="I210" s="259"/>
      <c r="J210" s="259"/>
    </row>
    <row r="211" spans="1:15" ht="33" customHeight="1" x14ac:dyDescent="0.2">
      <c r="A211" s="259"/>
      <c r="B211" s="259"/>
      <c r="C211" s="259"/>
      <c r="D211" s="259"/>
      <c r="E211" s="259"/>
      <c r="F211" s="259"/>
      <c r="G211" s="259"/>
      <c r="H211" s="259"/>
      <c r="I211" s="259"/>
      <c r="J211" s="259"/>
    </row>
    <row r="212" spans="1:15" ht="15" customHeight="1" x14ac:dyDescent="0.2">
      <c r="A212" s="259"/>
      <c r="B212" s="259"/>
      <c r="C212" s="259"/>
      <c r="D212" s="259"/>
      <c r="E212" s="259"/>
      <c r="F212" s="259"/>
      <c r="G212" s="259"/>
      <c r="H212" s="259"/>
      <c r="I212" s="259"/>
      <c r="J212" s="259"/>
    </row>
    <row r="213" spans="1:15" ht="9.75" customHeight="1" x14ac:dyDescent="0.2">
      <c r="A213" s="259"/>
      <c r="B213" s="259"/>
      <c r="C213" s="259"/>
      <c r="D213" s="259"/>
      <c r="E213" s="259"/>
      <c r="F213" s="259"/>
      <c r="G213" s="259"/>
      <c r="H213" s="259"/>
      <c r="I213" s="259"/>
      <c r="J213" s="259"/>
    </row>
    <row r="214" spans="1:15" ht="15" hidden="1" customHeight="1" x14ac:dyDescent="0.2">
      <c r="A214" s="259"/>
      <c r="B214" s="259"/>
      <c r="C214" s="259"/>
      <c r="D214" s="259"/>
      <c r="E214" s="259"/>
      <c r="F214" s="259"/>
      <c r="G214" s="259"/>
      <c r="H214" s="259"/>
      <c r="I214" s="259"/>
      <c r="J214" s="259"/>
    </row>
    <row r="215" spans="1:15" ht="0.75" customHeight="1" x14ac:dyDescent="0.2">
      <c r="A215" s="173"/>
      <c r="B215" s="173"/>
      <c r="C215" s="173"/>
      <c r="D215" s="173"/>
      <c r="E215" s="173"/>
      <c r="F215" s="173"/>
      <c r="G215" s="173"/>
      <c r="H215" s="173"/>
      <c r="I215" s="173"/>
    </row>
    <row r="216" spans="1:15" ht="10.5" hidden="1" customHeight="1" x14ac:dyDescent="0.2">
      <c r="A216" s="173"/>
      <c r="B216" s="173"/>
      <c r="C216" s="173"/>
      <c r="D216" s="173"/>
      <c r="E216" s="173"/>
      <c r="F216" s="173"/>
      <c r="G216" s="173"/>
      <c r="H216" s="173"/>
      <c r="I216" s="173"/>
    </row>
    <row r="217" spans="1:15" ht="15" hidden="1" customHeight="1" x14ac:dyDescent="0.2">
      <c r="A217" s="173"/>
      <c r="B217" s="173"/>
      <c r="C217" s="173"/>
      <c r="D217" s="173"/>
      <c r="E217" s="173"/>
      <c r="F217" s="173"/>
      <c r="G217" s="173"/>
      <c r="H217" s="173"/>
      <c r="I217" s="173"/>
    </row>
    <row r="218" spans="1:15" ht="15.75" x14ac:dyDescent="0.25">
      <c r="B218" s="51"/>
      <c r="C218" s="51"/>
      <c r="D218" s="52"/>
      <c r="E218" s="52"/>
      <c r="F218" s="52"/>
      <c r="G218" s="52"/>
      <c r="H218" s="51"/>
      <c r="I218" s="51"/>
    </row>
    <row r="219" spans="1:15" ht="26.1" customHeight="1" x14ac:dyDescent="0.25">
      <c r="C219" s="54"/>
      <c r="D219" s="55" t="s">
        <v>114</v>
      </c>
      <c r="E219" s="56" t="s">
        <v>115</v>
      </c>
      <c r="F219" s="54" t="s">
        <v>116</v>
      </c>
      <c r="G219" s="57" t="s">
        <v>117</v>
      </c>
      <c r="H219" s="58"/>
      <c r="I219" s="58"/>
    </row>
    <row r="220" spans="1:15" ht="26.1" customHeight="1" x14ac:dyDescent="0.25">
      <c r="C220" s="61" t="s">
        <v>118</v>
      </c>
      <c r="D220" s="65">
        <f>+$D$27</f>
        <v>0.63849999999999996</v>
      </c>
      <c r="E220" s="65">
        <f>+$E$27</f>
        <v>0.64280000000000004</v>
      </c>
      <c r="F220" s="65">
        <f>F27</f>
        <v>0.63739999999999997</v>
      </c>
      <c r="G220" s="65">
        <f>G27</f>
        <v>0.62409999999999999</v>
      </c>
      <c r="H220" s="58"/>
      <c r="I220" s="58"/>
    </row>
    <row r="221" spans="1:15" ht="26.1" customHeight="1" x14ac:dyDescent="0.25">
      <c r="C221" s="174" t="s">
        <v>119</v>
      </c>
      <c r="D221" s="65">
        <f>+$D$28</f>
        <v>1.1389</v>
      </c>
      <c r="E221" s="65">
        <f>+$E$28</f>
        <v>1.1409</v>
      </c>
      <c r="F221" s="65">
        <f>F28</f>
        <v>1.135</v>
      </c>
      <c r="G221" s="65">
        <f>G28</f>
        <v>1.0820000000000001</v>
      </c>
      <c r="H221" s="58"/>
      <c r="I221" s="58"/>
      <c r="O221" s="89"/>
    </row>
    <row r="222" spans="1:15" ht="12.75" customHeight="1" x14ac:dyDescent="0.25">
      <c r="C222" s="68"/>
      <c r="D222" s="69"/>
      <c r="E222" s="69"/>
      <c r="F222" s="69"/>
      <c r="G222" s="69"/>
      <c r="H222" s="58"/>
      <c r="I222" s="58"/>
    </row>
    <row r="223" spans="1:15" ht="26.1" customHeight="1" x14ac:dyDescent="0.25">
      <c r="C223" s="73" t="s">
        <v>45</v>
      </c>
      <c r="D223" s="175">
        <f>+$D$30</f>
        <v>16761</v>
      </c>
      <c r="E223" s="175">
        <f>+$E$30</f>
        <v>16855.5</v>
      </c>
      <c r="F223" s="175">
        <f>F30</f>
        <v>16859.5</v>
      </c>
      <c r="G223" s="175">
        <f>G30</f>
        <v>16580</v>
      </c>
      <c r="H223" s="51"/>
      <c r="I223" s="51"/>
    </row>
    <row r="224" spans="1:15" ht="26.1" customHeight="1" x14ac:dyDescent="0.2">
      <c r="C224" s="93" t="s">
        <v>48</v>
      </c>
      <c r="D224" s="176">
        <f>+$D$32</f>
        <v>33.441000000000003</v>
      </c>
      <c r="E224" s="176">
        <f>+$E$32</f>
        <v>33.552999999999997</v>
      </c>
      <c r="F224" s="176">
        <f>F32</f>
        <v>33.576000000000001</v>
      </c>
      <c r="G224" s="176">
        <f>G32</f>
        <v>33.993000000000002</v>
      </c>
      <c r="H224" s="51"/>
      <c r="I224" s="177"/>
    </row>
    <row r="225" spans="1:13" ht="26.1" customHeight="1" x14ac:dyDescent="0.25">
      <c r="A225" s="87"/>
      <c r="C225" s="82" t="s">
        <v>120</v>
      </c>
      <c r="D225" s="80">
        <f>+$D$31</f>
        <v>1.3083</v>
      </c>
      <c r="E225" s="80">
        <f>+$E$31</f>
        <v>1.3092999999999999</v>
      </c>
      <c r="F225" s="80">
        <f>F31</f>
        <v>1.3140000000000001</v>
      </c>
      <c r="G225" s="80">
        <f>G31</f>
        <v>1.3431999999999999</v>
      </c>
      <c r="H225" s="51"/>
      <c r="I225" s="177"/>
    </row>
    <row r="226" spans="1:13" ht="26.1" customHeight="1" x14ac:dyDescent="0.25">
      <c r="C226" s="84" t="s">
        <v>49</v>
      </c>
      <c r="D226" s="85">
        <f>+$D$33</f>
        <v>142.29</v>
      </c>
      <c r="E226" s="85">
        <f>+$E$33</f>
        <v>142.18</v>
      </c>
      <c r="F226" s="85">
        <f>F33</f>
        <v>142.72</v>
      </c>
      <c r="G226" s="85">
        <f>G33</f>
        <v>149.87</v>
      </c>
      <c r="I226" s="178"/>
    </row>
    <row r="227" spans="1:13" ht="26.1" customHeight="1" x14ac:dyDescent="0.25">
      <c r="B227" s="87"/>
      <c r="C227" s="179" t="s">
        <v>121</v>
      </c>
      <c r="D227" s="87"/>
      <c r="E227" s="87"/>
      <c r="F227" s="23"/>
      <c r="G227" s="23"/>
      <c r="H227" s="23"/>
      <c r="I227" s="23"/>
      <c r="M227" s="1" t="s">
        <v>33</v>
      </c>
    </row>
    <row r="228" spans="1:13" ht="26.1" customHeight="1" x14ac:dyDescent="0.2"/>
    <row r="229" spans="1:13" ht="26.1" customHeight="1" x14ac:dyDescent="0.2"/>
    <row r="230" spans="1:13" ht="26.1" customHeight="1" x14ac:dyDescent="0.2"/>
    <row r="231" spans="1:13" ht="24.95" customHeight="1" x14ac:dyDescent="0.2">
      <c r="D231" s="1" t="s">
        <v>50</v>
      </c>
    </row>
    <row r="232" spans="1:13" ht="24.95" customHeight="1" x14ac:dyDescent="0.2"/>
    <row r="233" spans="1:13" ht="24.95" customHeight="1" x14ac:dyDescent="0.2"/>
    <row r="234" spans="1:13" ht="24.95" customHeight="1" x14ac:dyDescent="0.2"/>
    <row r="235" spans="1:13" ht="24.95" customHeight="1" x14ac:dyDescent="0.2">
      <c r="E235" s="1" t="s">
        <v>122</v>
      </c>
    </row>
    <row r="236" spans="1:13" ht="24.95" customHeight="1" x14ac:dyDescent="0.2">
      <c r="I236" s="1" t="s">
        <v>33</v>
      </c>
    </row>
    <row r="237" spans="1:13" ht="24.95" customHeight="1" x14ac:dyDescent="0.2"/>
    <row r="238" spans="1:13" ht="24.95" customHeight="1" x14ac:dyDescent="0.2">
      <c r="B238" s="90" t="s">
        <v>123</v>
      </c>
      <c r="C238" s="91"/>
      <c r="D238" s="91"/>
      <c r="E238" s="91"/>
      <c r="F238" s="90" t="s">
        <v>124</v>
      </c>
      <c r="G238" s="91"/>
      <c r="H238" s="91"/>
    </row>
    <row r="239" spans="1:13" ht="24.95" customHeight="1" thickBot="1" x14ac:dyDescent="0.25">
      <c r="B239" s="90"/>
      <c r="C239" s="91"/>
      <c r="D239" s="91"/>
      <c r="E239" s="91"/>
      <c r="F239" s="90"/>
      <c r="G239" s="91"/>
      <c r="H239" s="91"/>
      <c r="L239" s="1" t="s">
        <v>50</v>
      </c>
    </row>
    <row r="240" spans="1:13" ht="24.95" customHeight="1" thickTop="1" x14ac:dyDescent="0.2">
      <c r="B240" s="262" t="s">
        <v>125</v>
      </c>
      <c r="C240" s="263"/>
      <c r="D240" s="263"/>
      <c r="E240" s="263"/>
      <c r="F240" s="263"/>
      <c r="G240" s="263"/>
      <c r="H240" s="264"/>
    </row>
    <row r="241" spans="2:9" ht="24.95" customHeight="1" x14ac:dyDescent="0.2">
      <c r="B241" s="180"/>
      <c r="C241" s="88" t="s">
        <v>54</v>
      </c>
      <c r="D241" s="181"/>
      <c r="E241" s="103"/>
      <c r="F241" s="88"/>
      <c r="G241" s="101" t="s">
        <v>55</v>
      </c>
      <c r="H241" s="182" t="s">
        <v>126</v>
      </c>
      <c r="I241" s="92"/>
    </row>
    <row r="242" spans="2:9" ht="24.95" customHeight="1" x14ac:dyDescent="0.2">
      <c r="B242" s="183" t="s">
        <v>127</v>
      </c>
      <c r="C242" s="184"/>
      <c r="D242" s="97" t="s">
        <v>128</v>
      </c>
      <c r="E242" s="95"/>
      <c r="F242" s="185" t="s">
        <v>129</v>
      </c>
      <c r="G242" s="98"/>
      <c r="H242" s="186" t="s">
        <v>130</v>
      </c>
    </row>
    <row r="243" spans="2:9" ht="24.95" customHeight="1" x14ac:dyDescent="0.2">
      <c r="B243" s="100" t="s">
        <v>131</v>
      </c>
      <c r="C243" s="101"/>
      <c r="D243" s="187">
        <f>+$D$50</f>
        <v>1.5661707126076743</v>
      </c>
      <c r="E243" s="103"/>
      <c r="F243" s="100" t="s">
        <v>131</v>
      </c>
      <c r="G243" s="101"/>
      <c r="H243" s="104">
        <f t="shared" ref="H243:H254" si="4">+H50</f>
        <v>0.63849999999999996</v>
      </c>
    </row>
    <row r="244" spans="2:9" ht="24.95" customHeight="1" x14ac:dyDescent="0.2">
      <c r="B244" s="105" t="s">
        <v>62</v>
      </c>
      <c r="C244" s="106"/>
      <c r="D244" s="188">
        <f>+$D$51</f>
        <v>1.684352366515075</v>
      </c>
      <c r="E244" s="95"/>
      <c r="F244" s="105" t="s">
        <v>62</v>
      </c>
      <c r="G244" s="106"/>
      <c r="H244" s="108">
        <f t="shared" si="4"/>
        <v>0.59370000000000001</v>
      </c>
    </row>
    <row r="245" spans="2:9" ht="24.95" customHeight="1" x14ac:dyDescent="0.2">
      <c r="B245" s="93" t="s">
        <v>132</v>
      </c>
      <c r="C245" s="106"/>
      <c r="D245" s="188">
        <f>+$D$52</f>
        <v>0.87804021424181222</v>
      </c>
      <c r="E245" s="95"/>
      <c r="F245" s="93" t="s">
        <v>132</v>
      </c>
      <c r="G245" s="106"/>
      <c r="H245" s="108">
        <f t="shared" si="4"/>
        <v>1.1389</v>
      </c>
    </row>
    <row r="246" spans="2:9" ht="24.95" customHeight="1" x14ac:dyDescent="0.2">
      <c r="B246" s="93" t="s">
        <v>133</v>
      </c>
      <c r="C246" s="106"/>
      <c r="D246" s="188">
        <f>+$D$53</f>
        <v>0.74571215510812827</v>
      </c>
      <c r="E246" s="95"/>
      <c r="F246" s="93" t="s">
        <v>133</v>
      </c>
      <c r="G246" s="106"/>
      <c r="H246" s="108">
        <f t="shared" si="4"/>
        <v>1.341</v>
      </c>
    </row>
    <row r="247" spans="2:9" ht="24.95" customHeight="1" x14ac:dyDescent="0.2">
      <c r="B247" s="95" t="s">
        <v>134</v>
      </c>
      <c r="C247" s="95"/>
      <c r="D247" s="189">
        <f>+$D$54</f>
        <v>16761</v>
      </c>
      <c r="E247" s="95"/>
      <c r="F247" s="95" t="s">
        <v>134</v>
      </c>
      <c r="G247" s="95"/>
      <c r="H247" s="111">
        <f t="shared" si="4"/>
        <v>5.9662311317940454E-5</v>
      </c>
    </row>
    <row r="248" spans="2:9" ht="24.95" customHeight="1" x14ac:dyDescent="0.2">
      <c r="B248" s="93" t="s">
        <v>135</v>
      </c>
      <c r="C248" s="106"/>
      <c r="D248" s="188">
        <f>+$D$55</f>
        <v>7.7587000000000002</v>
      </c>
      <c r="E248" s="95"/>
      <c r="F248" s="93" t="s">
        <v>135</v>
      </c>
      <c r="G248" s="106"/>
      <c r="H248" s="108">
        <f t="shared" si="4"/>
        <v>0.12888757137149265</v>
      </c>
    </row>
    <row r="249" spans="2:9" ht="24.95" customHeight="1" x14ac:dyDescent="0.2">
      <c r="B249" s="93" t="s">
        <v>136</v>
      </c>
      <c r="C249" s="106"/>
      <c r="D249" s="190">
        <f>+$D$56</f>
        <v>142.29</v>
      </c>
      <c r="E249" s="95"/>
      <c r="F249" s="93" t="s">
        <v>136</v>
      </c>
      <c r="G249" s="106"/>
      <c r="H249" s="108">
        <f t="shared" si="4"/>
        <v>7.0279007660411837E-3</v>
      </c>
    </row>
    <row r="250" spans="2:9" ht="24.95" customHeight="1" x14ac:dyDescent="0.2">
      <c r="B250" s="93" t="s">
        <v>137</v>
      </c>
      <c r="C250" s="106"/>
      <c r="D250" s="191">
        <f>+$D$57</f>
        <v>3.0428000000000002</v>
      </c>
      <c r="E250" s="95"/>
      <c r="F250" s="93" t="s">
        <v>137</v>
      </c>
      <c r="G250" s="106"/>
      <c r="H250" s="108">
        <f t="shared" si="4"/>
        <v>0.3286446693834626</v>
      </c>
    </row>
    <row r="251" spans="2:9" ht="24.95" customHeight="1" x14ac:dyDescent="0.2">
      <c r="B251" s="93" t="s">
        <v>138</v>
      </c>
      <c r="C251" s="106"/>
      <c r="D251" s="192">
        <f>+$D$58</f>
        <v>56.142000000000003</v>
      </c>
      <c r="E251" s="95"/>
      <c r="F251" s="93" t="s">
        <v>138</v>
      </c>
      <c r="G251" s="106"/>
      <c r="H251" s="108">
        <f t="shared" si="4"/>
        <v>1.7811976773182286E-2</v>
      </c>
    </row>
    <row r="252" spans="2:9" ht="24.95" customHeight="1" x14ac:dyDescent="0.2">
      <c r="B252" s="93" t="s">
        <v>139</v>
      </c>
      <c r="C252" s="106"/>
      <c r="D252" s="191">
        <f>+$D$59</f>
        <v>1.3083</v>
      </c>
      <c r="E252" s="95"/>
      <c r="F252" s="93" t="s">
        <v>139</v>
      </c>
      <c r="G252" s="106"/>
      <c r="H252" s="108">
        <f t="shared" si="4"/>
        <v>0.7643506840938622</v>
      </c>
    </row>
    <row r="253" spans="2:9" ht="24.95" customHeight="1" x14ac:dyDescent="0.2">
      <c r="B253" s="93" t="s">
        <v>140</v>
      </c>
      <c r="C253" s="106"/>
      <c r="D253" s="193">
        <f>+$D$60</f>
        <v>1433.75</v>
      </c>
      <c r="E253" s="95"/>
      <c r="F253" s="93" t="s">
        <v>140</v>
      </c>
      <c r="G253" s="106"/>
      <c r="H253" s="108">
        <f t="shared" si="4"/>
        <v>6.9747166521360075E-4</v>
      </c>
    </row>
    <row r="254" spans="2:9" ht="24.95" customHeight="1" x14ac:dyDescent="0.2">
      <c r="B254" s="93" t="s">
        <v>141</v>
      </c>
      <c r="C254" s="106"/>
      <c r="D254" s="194">
        <f>+$D$61</f>
        <v>33.441000000000003</v>
      </c>
      <c r="E254" s="95"/>
      <c r="F254" s="93" t="s">
        <v>142</v>
      </c>
      <c r="G254" s="106"/>
      <c r="H254" s="108">
        <f t="shared" si="4"/>
        <v>2.9903411979306838E-2</v>
      </c>
    </row>
    <row r="255" spans="2:9" ht="24.95" customHeight="1" x14ac:dyDescent="0.2">
      <c r="B255" s="95" t="s">
        <v>26</v>
      </c>
      <c r="C255" s="106"/>
      <c r="D255" s="195">
        <f t="shared" ref="D255:D266" si="5">D62</f>
        <v>25977.3</v>
      </c>
      <c r="E255" s="95"/>
      <c r="F255" s="95" t="s">
        <v>26</v>
      </c>
      <c r="G255" s="106"/>
      <c r="H255" s="108">
        <f t="shared" ref="H255:H266" si="6">H62</f>
        <v>3.8495147686634098E-5</v>
      </c>
    </row>
    <row r="256" spans="2:9" ht="24.95" customHeight="1" x14ac:dyDescent="0.2">
      <c r="B256" s="93" t="s">
        <v>28</v>
      </c>
      <c r="C256" s="106"/>
      <c r="D256" s="196">
        <f t="shared" si="5"/>
        <v>7.27874</v>
      </c>
      <c r="E256" s="95"/>
      <c r="F256" s="93" t="s">
        <v>28</v>
      </c>
      <c r="G256" s="106"/>
      <c r="H256" s="108">
        <f t="shared" si="6"/>
        <v>0.13738641578075325</v>
      </c>
    </row>
    <row r="257" spans="2:8" ht="24.95" customHeight="1" x14ac:dyDescent="0.2">
      <c r="B257" s="93" t="s">
        <v>29</v>
      </c>
      <c r="C257" s="106"/>
      <c r="D257" s="197">
        <f t="shared" si="5"/>
        <v>912.90599999999995</v>
      </c>
      <c r="E257" s="95"/>
      <c r="F257" s="93" t="s">
        <v>29</v>
      </c>
      <c r="G257" s="106"/>
      <c r="H257" s="108">
        <f t="shared" si="6"/>
        <v>1.0954030316374305E-3</v>
      </c>
    </row>
    <row r="258" spans="2:8" ht="24.95" customHeight="1" x14ac:dyDescent="0.2">
      <c r="B258" s="120" t="s">
        <v>30</v>
      </c>
      <c r="C258" s="121"/>
      <c r="D258" s="196">
        <f t="shared" si="5"/>
        <v>5.6433600000000004</v>
      </c>
      <c r="E258" s="95"/>
      <c r="F258" s="120" t="s">
        <v>30</v>
      </c>
      <c r="G258" s="121"/>
      <c r="H258" s="108">
        <f t="shared" si="6"/>
        <v>0.17719939893963879</v>
      </c>
    </row>
    <row r="259" spans="2:8" ht="24.95" customHeight="1" x14ac:dyDescent="0.2">
      <c r="B259" s="93" t="s">
        <v>31</v>
      </c>
      <c r="C259" s="106"/>
      <c r="D259" s="196">
        <f t="shared" si="5"/>
        <v>1.3083199999999999</v>
      </c>
      <c r="E259" s="95"/>
      <c r="F259" s="93" t="s">
        <v>31</v>
      </c>
      <c r="G259" s="106"/>
      <c r="H259" s="108">
        <f t="shared" si="6"/>
        <v>0.76433899963311736</v>
      </c>
    </row>
    <row r="260" spans="2:8" ht="24.95" customHeight="1" x14ac:dyDescent="0.2">
      <c r="B260" s="93" t="s">
        <v>32</v>
      </c>
      <c r="C260" s="106"/>
      <c r="D260" s="198">
        <f t="shared" si="5"/>
        <v>3952.14</v>
      </c>
      <c r="E260" s="95"/>
      <c r="F260" s="93" t="s">
        <v>32</v>
      </c>
      <c r="G260" s="106"/>
      <c r="H260" s="108">
        <f t="shared" si="6"/>
        <v>2.5302747372309684E-4</v>
      </c>
    </row>
    <row r="261" spans="2:8" ht="24.95" customHeight="1" x14ac:dyDescent="0.2">
      <c r="B261" s="93" t="s">
        <v>34</v>
      </c>
      <c r="C261" s="106"/>
      <c r="D261" s="198">
        <f t="shared" si="5"/>
        <v>21451</v>
      </c>
      <c r="E261" s="95"/>
      <c r="F261" s="93" t="s">
        <v>34</v>
      </c>
      <c r="G261" s="106"/>
      <c r="H261" s="108">
        <f t="shared" si="6"/>
        <v>4.6617873292620392E-5</v>
      </c>
    </row>
    <row r="262" spans="2:8" ht="24.95" customHeight="1" x14ac:dyDescent="0.2">
      <c r="B262" s="93" t="s">
        <v>39</v>
      </c>
      <c r="C262" s="106"/>
      <c r="D262" s="199">
        <f t="shared" si="5"/>
        <v>63.2</v>
      </c>
      <c r="E262" s="95"/>
      <c r="F262" s="93" t="s">
        <v>39</v>
      </c>
      <c r="G262" s="106"/>
      <c r="H262" s="108">
        <f t="shared" si="6"/>
        <v>1.582278481012658E-2</v>
      </c>
    </row>
    <row r="263" spans="2:8" ht="24.95" customHeight="1" x14ac:dyDescent="0.2">
      <c r="B263" s="93" t="s">
        <v>41</v>
      </c>
      <c r="C263" s="106"/>
      <c r="D263" s="198">
        <f t="shared" si="5"/>
        <v>2078.61</v>
      </c>
      <c r="E263" s="95"/>
      <c r="F263" s="93" t="s">
        <v>41</v>
      </c>
      <c r="G263" s="106"/>
      <c r="H263" s="108">
        <f t="shared" si="6"/>
        <v>4.8109072890056332E-4</v>
      </c>
    </row>
    <row r="264" spans="2:8" ht="24.95" customHeight="1" x14ac:dyDescent="0.2">
      <c r="B264" s="120" t="s">
        <v>43</v>
      </c>
      <c r="C264" s="121"/>
      <c r="D264" s="199">
        <f t="shared" si="5"/>
        <v>18.5364</v>
      </c>
      <c r="E264" s="95"/>
      <c r="F264" s="120" t="s">
        <v>43</v>
      </c>
      <c r="G264" s="121"/>
      <c r="H264" s="108">
        <f t="shared" si="6"/>
        <v>5.3947907900131632E-2</v>
      </c>
    </row>
    <row r="265" spans="2:8" ht="24.95" customHeight="1" x14ac:dyDescent="0.2">
      <c r="B265" s="93" t="s">
        <v>44</v>
      </c>
      <c r="C265" s="106"/>
      <c r="D265" s="200">
        <f t="shared" si="5"/>
        <v>0.82364999999999999</v>
      </c>
      <c r="E265" s="95"/>
      <c r="F265" s="93" t="s">
        <v>44</v>
      </c>
      <c r="G265" s="106"/>
      <c r="H265" s="108">
        <f t="shared" si="6"/>
        <v>1.21410793419535</v>
      </c>
    </row>
    <row r="266" spans="2:8" ht="24.95" customHeight="1" x14ac:dyDescent="0.2">
      <c r="B266" s="124" t="s">
        <v>46</v>
      </c>
      <c r="C266" s="98"/>
      <c r="D266" s="201">
        <f t="shared" si="5"/>
        <v>2.25298</v>
      </c>
      <c r="E266" s="127"/>
      <c r="F266" s="124" t="s">
        <v>46</v>
      </c>
      <c r="G266" s="98"/>
      <c r="H266" s="128">
        <f t="shared" si="6"/>
        <v>0.44385658106152742</v>
      </c>
    </row>
    <row r="267" spans="2:8" ht="24.95" customHeight="1" x14ac:dyDescent="0.2">
      <c r="D267" s="202"/>
      <c r="F267" s="129" t="s">
        <v>143</v>
      </c>
      <c r="H267" s="203"/>
    </row>
    <row r="268" spans="2:8" ht="24.95" customHeight="1" x14ac:dyDescent="0.2">
      <c r="D268" s="202"/>
      <c r="F268" s="129"/>
      <c r="H268" s="203"/>
    </row>
    <row r="269" spans="2:8" ht="24.95" customHeight="1" x14ac:dyDescent="0.2">
      <c r="D269" s="202"/>
      <c r="F269" s="129"/>
      <c r="H269" s="203"/>
    </row>
    <row r="270" spans="2:8" ht="24.95" customHeight="1" x14ac:dyDescent="0.2">
      <c r="D270" s="202"/>
      <c r="F270" s="129"/>
      <c r="H270" s="203"/>
    </row>
    <row r="271" spans="2:8" ht="24.95" customHeight="1" x14ac:dyDescent="0.2">
      <c r="D271" s="202"/>
      <c r="F271" s="129"/>
      <c r="H271" s="203"/>
    </row>
    <row r="272" spans="2:8" ht="24.95" customHeight="1" x14ac:dyDescent="0.2">
      <c r="D272" s="202"/>
      <c r="F272" s="129"/>
      <c r="H272" s="203"/>
    </row>
    <row r="273" spans="1:10" ht="24.95" customHeight="1" x14ac:dyDescent="0.2">
      <c r="D273" s="202"/>
      <c r="F273" s="129"/>
      <c r="H273" s="203"/>
    </row>
    <row r="274" spans="1:10" ht="24.95" customHeight="1" x14ac:dyDescent="0.2">
      <c r="D274" s="202"/>
      <c r="F274" s="129"/>
      <c r="H274" s="203"/>
    </row>
    <row r="275" spans="1:10" ht="24.95" customHeight="1" x14ac:dyDescent="0.2">
      <c r="D275" s="202"/>
      <c r="F275" s="129"/>
      <c r="H275" s="203"/>
    </row>
    <row r="276" spans="1:10" ht="24.95" customHeight="1" x14ac:dyDescent="0.2">
      <c r="D276" s="202"/>
      <c r="F276" s="129"/>
      <c r="H276" s="203"/>
    </row>
    <row r="277" spans="1:10" ht="24.95" customHeight="1" x14ac:dyDescent="0.2">
      <c r="D277" s="202"/>
      <c r="F277" s="129"/>
      <c r="H277" s="203"/>
    </row>
    <row r="278" spans="1:10" ht="24.95" customHeight="1" x14ac:dyDescent="0.2">
      <c r="D278" s="202"/>
      <c r="F278" s="129"/>
      <c r="H278" s="203"/>
    </row>
    <row r="279" spans="1:10" ht="24.95" customHeight="1" x14ac:dyDescent="0.2">
      <c r="D279" s="202"/>
      <c r="F279" s="129"/>
      <c r="H279" s="203"/>
    </row>
    <row r="280" spans="1:10" ht="24.95" customHeight="1" x14ac:dyDescent="0.2">
      <c r="D280" s="202"/>
      <c r="F280" s="129"/>
      <c r="H280" s="203"/>
    </row>
    <row r="281" spans="1:10" ht="24.95" customHeight="1" x14ac:dyDescent="0.2">
      <c r="D281" s="202"/>
      <c r="F281" s="129"/>
      <c r="H281" s="203"/>
    </row>
    <row r="282" spans="1:10" ht="18.75" x14ac:dyDescent="0.3">
      <c r="A282" s="265" t="s">
        <v>0</v>
      </c>
      <c r="B282" s="265"/>
      <c r="C282" s="265"/>
      <c r="D282" s="265"/>
      <c r="E282" s="265"/>
      <c r="F282" s="265"/>
      <c r="G282" s="265"/>
      <c r="H282" s="265"/>
      <c r="I282" s="265"/>
      <c r="J282" s="265"/>
    </row>
    <row r="283" spans="1:10" ht="18.75" x14ac:dyDescent="0.2">
      <c r="A283" s="266" t="s">
        <v>1</v>
      </c>
      <c r="B283" s="266"/>
      <c r="C283" s="266"/>
      <c r="D283" s="266"/>
      <c r="E283" s="266"/>
      <c r="F283" s="266"/>
      <c r="G283" s="266"/>
      <c r="H283" s="266"/>
      <c r="I283" s="266"/>
      <c r="J283" s="266"/>
    </row>
    <row r="284" spans="1:10" ht="15.75" x14ac:dyDescent="0.25">
      <c r="A284" s="257" t="s">
        <v>2</v>
      </c>
      <c r="B284" s="257"/>
      <c r="C284" s="257"/>
      <c r="D284" s="257"/>
      <c r="E284" s="257"/>
      <c r="F284" s="257"/>
      <c r="G284" s="257"/>
      <c r="H284" s="257"/>
      <c r="I284" s="257"/>
      <c r="J284" s="257"/>
    </row>
    <row r="285" spans="1:10" ht="15.75" x14ac:dyDescent="0.25">
      <c r="A285" s="257" t="s">
        <v>4</v>
      </c>
      <c r="B285" s="257"/>
      <c r="C285" s="257"/>
      <c r="D285" s="257"/>
      <c r="E285" s="257"/>
      <c r="F285" s="257"/>
      <c r="G285" s="257"/>
      <c r="H285" s="257"/>
      <c r="I285" s="257"/>
      <c r="J285" s="257"/>
    </row>
    <row r="286" spans="1:10" ht="15.75" x14ac:dyDescent="0.25">
      <c r="A286" s="257" t="s">
        <v>8</v>
      </c>
      <c r="B286" s="257"/>
      <c r="C286" s="257"/>
      <c r="D286" s="257"/>
      <c r="E286" s="257"/>
      <c r="F286" s="257"/>
      <c r="G286" s="257"/>
      <c r="H286" s="257"/>
      <c r="I286" s="257"/>
      <c r="J286" s="257"/>
    </row>
    <row r="287" spans="1:10" ht="15.75" x14ac:dyDescent="0.25">
      <c r="A287" s="257" t="s">
        <v>11</v>
      </c>
      <c r="B287" s="257"/>
      <c r="C287" s="257"/>
      <c r="D287" s="257"/>
      <c r="E287" s="257"/>
      <c r="F287" s="257"/>
      <c r="G287" s="257"/>
      <c r="H287" s="257"/>
      <c r="I287" s="257"/>
      <c r="J287" s="257"/>
    </row>
    <row r="288" spans="1:10" ht="15.75" x14ac:dyDescent="0.25">
      <c r="A288" s="258"/>
      <c r="B288" s="258"/>
      <c r="C288" s="258"/>
      <c r="D288" s="258"/>
      <c r="E288" s="258"/>
      <c r="F288" s="258"/>
      <c r="G288" s="258"/>
      <c r="H288" s="258"/>
      <c r="I288" s="258"/>
      <c r="J288" s="258"/>
    </row>
    <row r="289" spans="1:12" ht="15.75" x14ac:dyDescent="0.25">
      <c r="A289" s="258" t="s">
        <v>112</v>
      </c>
      <c r="B289" s="258"/>
      <c r="C289" s="258"/>
      <c r="D289" s="258"/>
      <c r="E289" s="258"/>
      <c r="F289" s="258"/>
      <c r="G289" s="258"/>
      <c r="H289" s="258"/>
      <c r="I289" s="258"/>
      <c r="J289" s="258"/>
    </row>
    <row r="290" spans="1:12" ht="16.5" thickBot="1" x14ac:dyDescent="0.3">
      <c r="A290" s="23"/>
      <c r="B290" s="23"/>
      <c r="C290" s="23"/>
      <c r="D290" s="23"/>
      <c r="E290" s="23"/>
      <c r="F290" s="23"/>
      <c r="G290" s="23"/>
      <c r="H290" s="23"/>
      <c r="I290" s="23"/>
      <c r="J290" s="23"/>
    </row>
    <row r="291" spans="1:12" ht="24.95" customHeight="1" thickBot="1" x14ac:dyDescent="0.25">
      <c r="A291" s="173"/>
      <c r="B291" s="173"/>
      <c r="C291" s="173"/>
      <c r="D291" s="173"/>
      <c r="E291" s="31">
        <f>$E$13</f>
        <v>45777</v>
      </c>
      <c r="F291" s="173"/>
      <c r="G291" s="173"/>
      <c r="H291" s="173"/>
      <c r="I291" s="173"/>
      <c r="J291" s="35"/>
    </row>
    <row r="292" spans="1:12" x14ac:dyDescent="0.2">
      <c r="A292" s="259" t="s">
        <v>113</v>
      </c>
      <c r="B292" s="259"/>
      <c r="C292" s="259"/>
      <c r="D292" s="259"/>
      <c r="E292" s="259"/>
      <c r="F292" s="259"/>
      <c r="G292" s="259"/>
      <c r="H292" s="259"/>
      <c r="I292" s="259"/>
      <c r="J292" s="259"/>
    </row>
    <row r="293" spans="1:12" x14ac:dyDescent="0.2">
      <c r="A293" s="259"/>
      <c r="B293" s="259"/>
      <c r="C293" s="259"/>
      <c r="D293" s="259"/>
      <c r="E293" s="259"/>
      <c r="F293" s="259"/>
      <c r="G293" s="259"/>
      <c r="H293" s="259"/>
      <c r="I293" s="259"/>
      <c r="J293" s="259"/>
    </row>
    <row r="294" spans="1:12" x14ac:dyDescent="0.2">
      <c r="A294" s="259"/>
      <c r="B294" s="259"/>
      <c r="C294" s="259"/>
      <c r="D294" s="259"/>
      <c r="E294" s="259"/>
      <c r="F294" s="259"/>
      <c r="G294" s="259"/>
      <c r="H294" s="259"/>
      <c r="I294" s="259"/>
      <c r="J294" s="259"/>
    </row>
    <row r="295" spans="1:12" x14ac:dyDescent="0.2">
      <c r="A295" s="259"/>
      <c r="B295" s="259"/>
      <c r="C295" s="259"/>
      <c r="D295" s="259"/>
      <c r="E295" s="259"/>
      <c r="F295" s="259"/>
      <c r="G295" s="259"/>
      <c r="H295" s="259"/>
      <c r="I295" s="259"/>
      <c r="J295" s="259"/>
    </row>
    <row r="296" spans="1:12" x14ac:dyDescent="0.2">
      <c r="A296" s="259"/>
      <c r="B296" s="259"/>
      <c r="C296" s="259"/>
      <c r="D296" s="259"/>
      <c r="E296" s="259"/>
      <c r="F296" s="259"/>
      <c r="G296" s="259"/>
      <c r="H296" s="259"/>
      <c r="I296" s="259"/>
      <c r="J296" s="259"/>
    </row>
    <row r="297" spans="1:12" x14ac:dyDescent="0.2">
      <c r="A297" s="259"/>
      <c r="B297" s="259"/>
      <c r="C297" s="259"/>
      <c r="D297" s="259"/>
      <c r="E297" s="259"/>
      <c r="F297" s="259"/>
      <c r="G297" s="259"/>
      <c r="H297" s="259"/>
      <c r="I297" s="259"/>
      <c r="J297" s="259"/>
    </row>
    <row r="298" spans="1:12" x14ac:dyDescent="0.2">
      <c r="A298" s="259"/>
      <c r="B298" s="259"/>
      <c r="C298" s="259"/>
      <c r="D298" s="259"/>
      <c r="E298" s="259"/>
      <c r="F298" s="259"/>
      <c r="G298" s="259"/>
      <c r="H298" s="259"/>
      <c r="I298" s="259"/>
      <c r="J298" s="259"/>
    </row>
    <row r="299" spans="1:12" ht="16.5" thickBot="1" x14ac:dyDescent="0.25">
      <c r="A299" s="173"/>
      <c r="B299" s="173"/>
      <c r="C299" s="173"/>
      <c r="D299" s="173"/>
      <c r="E299" s="173"/>
      <c r="F299" s="173"/>
      <c r="G299" s="173"/>
      <c r="H299" s="173"/>
      <c r="I299" s="173"/>
      <c r="J299" s="173"/>
    </row>
    <row r="300" spans="1:12" ht="24.95" customHeight="1" thickTop="1" thickBot="1" x14ac:dyDescent="0.3">
      <c r="B300" s="260" t="s">
        <v>144</v>
      </c>
      <c r="C300" s="244"/>
      <c r="D300" s="261"/>
      <c r="F300" s="248" t="s">
        <v>145</v>
      </c>
      <c r="G300" s="249"/>
      <c r="H300" s="250"/>
    </row>
    <row r="301" spans="1:12" ht="24.95" customHeight="1" thickTop="1" x14ac:dyDescent="0.25">
      <c r="B301" s="245" t="s">
        <v>146</v>
      </c>
      <c r="C301" s="246"/>
      <c r="D301" s="247"/>
      <c r="F301" s="204" t="s">
        <v>147</v>
      </c>
      <c r="G301" s="205"/>
      <c r="H301" s="206">
        <f t="shared" ref="H301:H306" si="7">H110:H110</f>
        <v>0.6</v>
      </c>
    </row>
    <row r="302" spans="1:12" ht="24.95" customHeight="1" x14ac:dyDescent="0.25">
      <c r="B302" s="207" t="s">
        <v>148</v>
      </c>
      <c r="C302" s="208" t="s">
        <v>149</v>
      </c>
      <c r="D302" s="209" t="s">
        <v>150</v>
      </c>
      <c r="F302" s="210" t="s">
        <v>151</v>
      </c>
      <c r="G302" s="211"/>
      <c r="H302" s="212">
        <f t="shared" si="7"/>
        <v>0.9</v>
      </c>
    </row>
    <row r="303" spans="1:12" ht="20.25" customHeight="1" x14ac:dyDescent="0.2">
      <c r="B303" s="213" t="s">
        <v>152</v>
      </c>
      <c r="C303" s="214">
        <f t="shared" ref="C303:D310" si="8">C112</f>
        <v>40527.620000000003</v>
      </c>
      <c r="D303" s="215">
        <f t="shared" si="8"/>
        <v>300.03000000000611</v>
      </c>
      <c r="E303" s="27"/>
      <c r="F303" s="210" t="s">
        <v>84</v>
      </c>
      <c r="G303" s="211"/>
      <c r="H303" s="212">
        <f t="shared" si="7"/>
        <v>0.5</v>
      </c>
      <c r="K303" s="216"/>
      <c r="L303" s="217"/>
    </row>
    <row r="304" spans="1:12" ht="21.75" customHeight="1" x14ac:dyDescent="0.2">
      <c r="B304" s="213" t="s">
        <v>153</v>
      </c>
      <c r="C304" s="214">
        <f t="shared" si="8"/>
        <v>17461.32</v>
      </c>
      <c r="D304" s="215">
        <f t="shared" si="8"/>
        <v>95.18999999999869</v>
      </c>
      <c r="E304" s="27"/>
      <c r="F304" s="210" t="s">
        <v>154</v>
      </c>
      <c r="G304" s="218"/>
      <c r="H304" s="212">
        <f t="shared" si="7"/>
        <v>7</v>
      </c>
      <c r="K304" s="219"/>
      <c r="L304" s="217"/>
    </row>
    <row r="305" spans="1:12" ht="21.75" customHeight="1" x14ac:dyDescent="0.2">
      <c r="B305" s="220" t="s">
        <v>155</v>
      </c>
      <c r="C305" s="214">
        <f t="shared" si="8"/>
        <v>8463.4599999999991</v>
      </c>
      <c r="D305" s="215">
        <f t="shared" si="8"/>
        <v>46.119999999998981</v>
      </c>
      <c r="E305" s="27"/>
      <c r="F305" s="210" t="s">
        <v>156</v>
      </c>
      <c r="G305" s="218"/>
      <c r="H305" s="212" t="str">
        <f t="shared" si="7"/>
        <v>nil</v>
      </c>
      <c r="K305" s="219"/>
      <c r="L305" s="217"/>
    </row>
    <row r="306" spans="1:12" ht="21.75" customHeight="1" thickBot="1" x14ac:dyDescent="0.25">
      <c r="B306" s="213" t="s">
        <v>90</v>
      </c>
      <c r="C306" s="214">
        <f t="shared" si="8"/>
        <v>35839.99</v>
      </c>
      <c r="D306" s="215">
        <f t="shared" si="8"/>
        <v>0</v>
      </c>
      <c r="E306" s="27"/>
      <c r="F306" s="133" t="s">
        <v>157</v>
      </c>
      <c r="G306" s="134"/>
      <c r="H306" s="221">
        <f t="shared" si="7"/>
        <v>0.9</v>
      </c>
      <c r="K306" s="219"/>
      <c r="L306" s="217"/>
    </row>
    <row r="307" spans="1:12" ht="18" customHeight="1" thickTop="1" x14ac:dyDescent="0.2">
      <c r="B307" s="222" t="s">
        <v>92</v>
      </c>
      <c r="C307" s="214">
        <f t="shared" si="8"/>
        <v>22008.11</v>
      </c>
      <c r="D307" s="215">
        <f t="shared" si="8"/>
        <v>36.150000000001455</v>
      </c>
      <c r="E307" s="27"/>
      <c r="F307" s="153" t="s">
        <v>158</v>
      </c>
      <c r="G307" s="154"/>
      <c r="H307" s="155"/>
      <c r="K307" s="76"/>
      <c r="L307" s="217"/>
    </row>
    <row r="308" spans="1:12" ht="18.75" customHeight="1" thickBot="1" x14ac:dyDescent="0.25">
      <c r="B308" s="223" t="s">
        <v>159</v>
      </c>
      <c r="C308" s="214">
        <f t="shared" si="8"/>
        <v>8070.59</v>
      </c>
      <c r="D308" s="215">
        <f t="shared" si="8"/>
        <v>65.390000000000327</v>
      </c>
      <c r="E308" s="27"/>
      <c r="G308" s="134"/>
      <c r="H308" s="7"/>
      <c r="K308" s="76"/>
      <c r="L308" s="217"/>
    </row>
    <row r="309" spans="1:12" ht="21" customHeight="1" thickTop="1" thickBot="1" x14ac:dyDescent="0.3">
      <c r="B309" s="213" t="s">
        <v>95</v>
      </c>
      <c r="C309" s="214">
        <f t="shared" si="8"/>
        <v>6749.07</v>
      </c>
      <c r="D309" s="215">
        <f t="shared" si="8"/>
        <v>26.099999999999454</v>
      </c>
      <c r="E309" s="27"/>
      <c r="F309" s="248" t="s">
        <v>160</v>
      </c>
      <c r="G309" s="249"/>
      <c r="H309" s="250"/>
      <c r="K309" s="76"/>
      <c r="L309" s="217"/>
    </row>
    <row r="310" spans="1:12" ht="19.5" customHeight="1" thickTop="1" thickBot="1" x14ac:dyDescent="0.25">
      <c r="B310" s="224" t="s">
        <v>161</v>
      </c>
      <c r="C310" s="225">
        <f t="shared" si="8"/>
        <v>3805.18</v>
      </c>
      <c r="D310" s="226">
        <f t="shared" si="8"/>
        <v>-6.6200000000003456</v>
      </c>
      <c r="E310" s="27"/>
      <c r="F310" s="227" t="s">
        <v>162</v>
      </c>
      <c r="G310" s="228"/>
      <c r="H310" s="229">
        <f>H119</f>
        <v>4.03</v>
      </c>
      <c r="K310" s="219"/>
      <c r="L310" s="217"/>
    </row>
    <row r="311" spans="1:12" ht="19.5" customHeight="1" thickTop="1" x14ac:dyDescent="0.2">
      <c r="B311" s="1" t="s">
        <v>163</v>
      </c>
      <c r="D311" s="230"/>
    </row>
    <row r="312" spans="1:12" ht="21.75" customHeight="1" x14ac:dyDescent="0.2">
      <c r="B312" s="243" t="s">
        <v>164</v>
      </c>
      <c r="C312" s="243"/>
      <c r="D312" s="243"/>
      <c r="E312" s="243"/>
      <c r="F312" s="243"/>
      <c r="G312" s="243"/>
      <c r="H312" s="251"/>
    </row>
    <row r="313" spans="1:12" x14ac:dyDescent="0.2">
      <c r="B313" s="243" t="s">
        <v>165</v>
      </c>
      <c r="C313" s="251"/>
      <c r="D313" s="251"/>
      <c r="E313" s="251"/>
      <c r="F313" s="251"/>
      <c r="G313" s="251"/>
      <c r="H313" s="251"/>
    </row>
    <row r="314" spans="1:12" ht="15.75" thickBot="1" x14ac:dyDescent="0.25">
      <c r="B314" s="92"/>
    </row>
    <row r="315" spans="1:12" ht="16.5" thickTop="1" x14ac:dyDescent="0.25">
      <c r="B315" s="252" t="s">
        <v>166</v>
      </c>
      <c r="C315" s="253"/>
      <c r="D315" s="254"/>
      <c r="F315" s="255" t="s">
        <v>167</v>
      </c>
      <c r="G315" s="256"/>
      <c r="H315" s="256"/>
    </row>
    <row r="316" spans="1:12" ht="15.75" x14ac:dyDescent="0.25">
      <c r="B316" s="231"/>
      <c r="C316" s="232">
        <v>45777</v>
      </c>
      <c r="D316" s="162" t="s">
        <v>168</v>
      </c>
      <c r="F316" s="152" t="s">
        <v>169</v>
      </c>
      <c r="G316" s="163"/>
      <c r="H316" s="164">
        <f>H125</f>
        <v>60.25</v>
      </c>
    </row>
    <row r="317" spans="1:12" ht="15.75" thickBot="1" x14ac:dyDescent="0.25">
      <c r="B317" s="233" t="s">
        <v>104</v>
      </c>
      <c r="C317" s="234">
        <f>C126</f>
        <v>399.8</v>
      </c>
      <c r="D317" s="234">
        <f>D126</f>
        <v>410.05</v>
      </c>
      <c r="F317" s="167" t="s">
        <v>109</v>
      </c>
      <c r="G317" s="168"/>
      <c r="H317" s="164">
        <f>H127</f>
        <v>64.25</v>
      </c>
    </row>
    <row r="318" spans="1:12" ht="19.5" customHeight="1" thickTop="1" thickBot="1" x14ac:dyDescent="0.25">
      <c r="B318" s="243" t="s">
        <v>108</v>
      </c>
      <c r="C318" s="244"/>
      <c r="D318" s="244"/>
      <c r="F318" s="235" t="s">
        <v>170</v>
      </c>
      <c r="G318" s="235"/>
      <c r="H318" s="236">
        <f>H126</f>
        <v>3.38</v>
      </c>
    </row>
    <row r="319" spans="1:12" ht="22.5" customHeight="1" thickTop="1" thickBot="1" x14ac:dyDescent="0.25">
      <c r="A319" s="1" t="s">
        <v>171</v>
      </c>
    </row>
    <row r="320" spans="1:12" ht="15.75" x14ac:dyDescent="0.25">
      <c r="A320" s="237" t="s">
        <v>172</v>
      </c>
      <c r="B320" s="238"/>
      <c r="C320" s="238"/>
      <c r="D320" s="238"/>
      <c r="E320" s="238"/>
      <c r="F320" s="238"/>
      <c r="G320" s="238"/>
      <c r="H320" s="238"/>
      <c r="I320" s="238"/>
    </row>
    <row r="324" spans="1:9" x14ac:dyDescent="0.2">
      <c r="B324" s="239"/>
      <c r="C324" s="239"/>
      <c r="D324" s="239"/>
      <c r="E324" s="239"/>
      <c r="F324" s="239"/>
      <c r="G324" s="239"/>
    </row>
    <row r="325" spans="1:9" x14ac:dyDescent="0.2">
      <c r="B325" s="239"/>
    </row>
    <row r="328" spans="1:9" ht="15.75" x14ac:dyDescent="0.25">
      <c r="A328" s="171"/>
      <c r="C328" s="240"/>
    </row>
    <row r="329" spans="1:9" ht="15.75" x14ac:dyDescent="0.25">
      <c r="C329" s="241"/>
      <c r="F329" s="87"/>
      <c r="G329" s="242"/>
      <c r="H329" s="87"/>
      <c r="I329" s="87"/>
    </row>
    <row r="339" spans="7:7" x14ac:dyDescent="0.2">
      <c r="G339" s="76"/>
    </row>
    <row r="340" spans="7:7" x14ac:dyDescent="0.2">
      <c r="G340" s="76"/>
    </row>
  </sheetData>
  <mergeCells count="56">
    <mergeCell ref="A86:J86"/>
    <mergeCell ref="A3:J3"/>
    <mergeCell ref="A4:J4"/>
    <mergeCell ref="A5:J5"/>
    <mergeCell ref="M5:O5"/>
    <mergeCell ref="A6:J6"/>
    <mergeCell ref="A7:J7"/>
    <mergeCell ref="A8:J8"/>
    <mergeCell ref="C11:G11"/>
    <mergeCell ref="A14:I24"/>
    <mergeCell ref="C34:G34"/>
    <mergeCell ref="B47:H47"/>
    <mergeCell ref="B121:H121"/>
    <mergeCell ref="A87:J87"/>
    <mergeCell ref="A88:J88"/>
    <mergeCell ref="A89:J89"/>
    <mergeCell ref="A90:J90"/>
    <mergeCell ref="A91:J91"/>
    <mergeCell ref="C94:G94"/>
    <mergeCell ref="A97:I107"/>
    <mergeCell ref="B109:D109"/>
    <mergeCell ref="F109:H109"/>
    <mergeCell ref="B110:D110"/>
    <mergeCell ref="F118:H118"/>
    <mergeCell ref="A205:J205"/>
    <mergeCell ref="B122:H122"/>
    <mergeCell ref="B124:D124"/>
    <mergeCell ref="F124:H124"/>
    <mergeCell ref="B125:B126"/>
    <mergeCell ref="A198:J198"/>
    <mergeCell ref="A199:J199"/>
    <mergeCell ref="A200:J200"/>
    <mergeCell ref="A201:J201"/>
    <mergeCell ref="A202:J202"/>
    <mergeCell ref="A203:J203"/>
    <mergeCell ref="A204:J204"/>
    <mergeCell ref="B300:D300"/>
    <mergeCell ref="F300:H300"/>
    <mergeCell ref="A208:J214"/>
    <mergeCell ref="B240:H240"/>
    <mergeCell ref="A282:J282"/>
    <mergeCell ref="A283:J283"/>
    <mergeCell ref="A284:J284"/>
    <mergeCell ref="A285:J285"/>
    <mergeCell ref="A286:J286"/>
    <mergeCell ref="A287:J287"/>
    <mergeCell ref="A288:J288"/>
    <mergeCell ref="A289:J289"/>
    <mergeCell ref="A292:J298"/>
    <mergeCell ref="B318:D318"/>
    <mergeCell ref="B301:D301"/>
    <mergeCell ref="F309:H309"/>
    <mergeCell ref="B312:H312"/>
    <mergeCell ref="B313:H313"/>
    <mergeCell ref="B315:D315"/>
    <mergeCell ref="F315:H315"/>
  </mergeCells>
  <printOptions horizontalCentered="1" verticalCentered="1"/>
  <pageMargins left="0.433" right="0.1968" top="0.23619999999999999" bottom="0.27550000000000002" header="0.70860000000000001" footer="0.51180000000000003"/>
  <pageSetup paperSize="9" scale="44"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diaria</vt:lpstr>
      <vt:lpstr>diaria!Print_Area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BCTL MICROSOFT 365</dc:creator>
  <cp:lastModifiedBy>BCTL MICROSOFT 365</cp:lastModifiedBy>
  <dcterms:created xsi:type="dcterms:W3CDTF">2025-04-30T00:16:58Z</dcterms:created>
  <dcterms:modified xsi:type="dcterms:W3CDTF">2025-04-30T00:23:46Z</dcterms:modified>
</cp:coreProperties>
</file>