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usmao\Desktop\ER 2023\"/>
    </mc:Choice>
  </mc:AlternateContent>
  <xr:revisionPtr revIDLastSave="0" documentId="8_{C418E59B-4278-4660-86F6-327046020482}" xr6:coauthVersionLast="47" xr6:coauthVersionMax="47" xr10:uidLastSave="{00000000-0000-0000-0000-000000000000}"/>
  <bookViews>
    <workbookView xWindow="-120" yWindow="-120" windowWidth="29040" windowHeight="15840" xr2:uid="{AA1A31B4-326F-44F9-B172-F78071C11A45}"/>
  </bookViews>
  <sheets>
    <sheet name="Oc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L38" i="1"/>
  <c r="E38" i="1"/>
  <c r="D38" i="1"/>
  <c r="O37" i="1"/>
  <c r="N37" i="1"/>
  <c r="M37" i="1"/>
  <c r="L37" i="1"/>
  <c r="K37" i="1"/>
  <c r="J37" i="1"/>
  <c r="J38" i="1" s="1"/>
  <c r="I37" i="1"/>
  <c r="H37" i="1"/>
  <c r="G37" i="1"/>
  <c r="F37" i="1"/>
  <c r="E37" i="1"/>
  <c r="D37" i="1"/>
  <c r="C37" i="1"/>
  <c r="O36" i="1"/>
  <c r="O38" i="1" s="1"/>
  <c r="N36" i="1"/>
  <c r="N38" i="1" s="1"/>
  <c r="M36" i="1"/>
  <c r="L36" i="1"/>
  <c r="K36" i="1"/>
  <c r="K38" i="1" s="1"/>
  <c r="J36" i="1"/>
  <c r="I36" i="1"/>
  <c r="I38" i="1" s="1"/>
  <c r="H36" i="1"/>
  <c r="H38" i="1" s="1"/>
  <c r="G36" i="1"/>
  <c r="G38" i="1" s="1"/>
  <c r="F36" i="1"/>
  <c r="F38" i="1" s="1"/>
  <c r="E36" i="1"/>
  <c r="D36" i="1"/>
  <c r="C36" i="1"/>
  <c r="C38" i="1" s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AC19" i="1"/>
  <c r="AB19" i="1"/>
  <c r="AB36" i="1" s="1"/>
  <c r="AB38" i="1" s="1"/>
  <c r="AA19" i="1"/>
  <c r="Z19" i="1"/>
  <c r="Y19" i="1"/>
  <c r="X19" i="1"/>
  <c r="W19" i="1"/>
  <c r="V19" i="1"/>
  <c r="U19" i="1"/>
  <c r="T19" i="1"/>
  <c r="T36" i="1" s="1"/>
  <c r="T38" i="1" s="1"/>
  <c r="S19" i="1"/>
  <c r="R19" i="1"/>
  <c r="Q19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AC14" i="1"/>
  <c r="AC36" i="1" s="1"/>
  <c r="AC38" i="1" s="1"/>
  <c r="AB14" i="1"/>
  <c r="AA14" i="1"/>
  <c r="Z14" i="1"/>
  <c r="Y14" i="1"/>
  <c r="Y36" i="1" s="1"/>
  <c r="Y38" i="1" s="1"/>
  <c r="X14" i="1"/>
  <c r="W14" i="1"/>
  <c r="V14" i="1"/>
  <c r="U14" i="1"/>
  <c r="U36" i="1" s="1"/>
  <c r="U38" i="1" s="1"/>
  <c r="T14" i="1"/>
  <c r="S14" i="1"/>
  <c r="R14" i="1"/>
  <c r="Q14" i="1"/>
  <c r="Q36" i="1" s="1"/>
  <c r="AC13" i="1"/>
  <c r="AB13" i="1"/>
  <c r="AA13" i="1"/>
  <c r="AA36" i="1" s="1"/>
  <c r="AA38" i="1" s="1"/>
  <c r="Z13" i="1"/>
  <c r="Z36" i="1" s="1"/>
  <c r="Z38" i="1" s="1"/>
  <c r="Y13" i="1"/>
  <c r="X13" i="1"/>
  <c r="X36" i="1" s="1"/>
  <c r="X38" i="1" s="1"/>
  <c r="W13" i="1"/>
  <c r="W36" i="1" s="1"/>
  <c r="W38" i="1" s="1"/>
  <c r="V13" i="1"/>
  <c r="V36" i="1" s="1"/>
  <c r="V38" i="1" s="1"/>
  <c r="U13" i="1"/>
  <c r="T13" i="1"/>
  <c r="S13" i="1"/>
  <c r="S36" i="1" s="1"/>
  <c r="S38" i="1" s="1"/>
  <c r="R13" i="1"/>
  <c r="R36" i="1" s="1"/>
  <c r="R38" i="1" s="1"/>
  <c r="Q13" i="1"/>
</calcChain>
</file>

<file path=xl/sharedStrings.xml><?xml version="1.0" encoding="utf-8"?>
<sst xmlns="http://schemas.openxmlformats.org/spreadsheetml/2006/main" count="44" uniqueCount="39">
  <si>
    <t>BANCO CENTRAL DE TIMOR-LESTE (BCTL)</t>
  </si>
  <si>
    <t>Avenida Xavier do Amaral</t>
  </si>
  <si>
    <t>No. 09 P.O.BOX 59</t>
  </si>
  <si>
    <t>Posto Administrativo Nain feto</t>
  </si>
  <si>
    <t>Suco Gricenfor, Aldeia Formosa</t>
  </si>
  <si>
    <t>Dili, Timor-Leste</t>
  </si>
  <si>
    <t>Tel. No. (670) 3 313 718, Fax. No. (670) 3 313 716</t>
  </si>
  <si>
    <t>Monthly Average Exchange Rate</t>
  </si>
  <si>
    <t>Date</t>
  </si>
  <si>
    <t>IDR/USD</t>
  </si>
  <si>
    <t>AUD/USD</t>
  </si>
  <si>
    <t>€/USD</t>
  </si>
  <si>
    <t>HKD/USD</t>
  </si>
  <si>
    <t>JPY/USD</t>
  </si>
  <si>
    <t>MYR/USD</t>
  </si>
  <si>
    <t>PHP/USD</t>
  </si>
  <si>
    <t>SGD/USD</t>
  </si>
  <si>
    <t>KRW/USD</t>
  </si>
  <si>
    <t>THB/USD</t>
  </si>
  <si>
    <t>GBP/USD</t>
  </si>
  <si>
    <t>VND/USD</t>
  </si>
  <si>
    <t>CNY/USD</t>
  </si>
  <si>
    <t>USD/AUD</t>
  </si>
  <si>
    <t>USD/IDR</t>
  </si>
  <si>
    <t>USD/Euro</t>
  </si>
  <si>
    <t>USD/HKD</t>
  </si>
  <si>
    <t>USD/JPY</t>
  </si>
  <si>
    <t>USD/MYR</t>
  </si>
  <si>
    <t>USD/PHP</t>
  </si>
  <si>
    <t>USD/SGD</t>
  </si>
  <si>
    <t>USD/KRW</t>
  </si>
  <si>
    <t>USD/THB</t>
  </si>
  <si>
    <t>USD/CNY</t>
  </si>
  <si>
    <t>Total</t>
  </si>
  <si>
    <t>No.of days</t>
  </si>
  <si>
    <t>Average</t>
  </si>
  <si>
    <t xml:space="preserve"> </t>
  </si>
  <si>
    <t>Prepared by : Sabino Gusmao</t>
  </si>
  <si>
    <t xml:space="preserve">Checked by : Maria Odete Freitas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</si>
</sst>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_-* #,##0_-;\-* #,##0_-;_-* &quot;-&quot;??_-;_-@_-"/>
    <numFmt numFmtId="165" formatCode="[$-816]mmmm\ yy;@"/>
    <numFmt numFmtId="166" formatCode="dd/mm/yyyy;@"/>
    <numFmt numFmtId="167" formatCode="_(* #,##0.0000_);_(* \(#,##0.0000\);_(* &quot;-&quot;??_);_(@_)"/>
    <numFmt numFmtId="168" formatCode="_(* #,##0_);_(* \(#,##0\);_(* &quot;-&quot;??_);_(@_)"/>
    <numFmt numFmtId="169" formatCode="0.000"/>
    <numFmt numFmtId="170" formatCode="_(* #,##0.000000_);_(* \(#,##0.000000\);_(* &quot;-&quot;??????_);_(@_)"/>
    <numFmt numFmtId="171" formatCode="_-* #,##0.000_-;\-* #,##0.000_-;_-* &quot;-&quot;??_-;_-@_-"/>
    <numFmt numFmtId="172" formatCode="_-* #,##0.00_-;\-* #,##0.00_-;_-* &quot;-&quot;??_-;_-@_-"/>
    <numFmt numFmtId="173" formatCode="_-* #,##0.0000_-;\-* #,##0.0000_-;_-* &quot;-&quot;??_-;_-@_-"/>
    <numFmt numFmtId="174" formatCode="_-* #,##0.0_-;\-* #,##0.0_-;_-* &quot;-&quot;??_-;_-@_-"/>
    <numFmt numFmtId="175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Baskerville Old Face"/>
      <family val="1"/>
    </font>
    <font>
      <b/>
      <sz val="12"/>
      <color indexed="8"/>
      <name val="Baskerville Old Face"/>
      <family val="1"/>
    </font>
    <font>
      <b/>
      <sz val="14"/>
      <color theme="0"/>
      <name val="Baskerville Old Face"/>
      <family val="1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5" fontId="10" fillId="0" borderId="0"/>
    <xf numFmtId="43" fontId="10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0" fillId="0" borderId="0" xfId="1" applyNumberFormat="1" applyFont="1"/>
    <xf numFmtId="164" fontId="0" fillId="0" borderId="0" xfId="0" applyNumberFormat="1"/>
    <xf numFmtId="2" fontId="0" fillId="0" borderId="0" xfId="0" applyNumberFormat="1"/>
    <xf numFmtId="43" fontId="0" fillId="0" borderId="0" xfId="0" applyNumberForma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166" fontId="10" fillId="0" borderId="24" xfId="2" applyNumberFormat="1" applyBorder="1" applyAlignment="1">
      <alignment horizontal="center"/>
    </xf>
    <xf numFmtId="43" fontId="10" fillId="0" borderId="8" xfId="3" applyFont="1" applyBorder="1" applyAlignment="1">
      <alignment horizontal="right"/>
    </xf>
    <xf numFmtId="167" fontId="10" fillId="0" borderId="8" xfId="3" applyNumberFormat="1" applyFont="1" applyBorder="1" applyAlignment="1">
      <alignment horizontal="right"/>
    </xf>
    <xf numFmtId="168" fontId="10" fillId="0" borderId="8" xfId="3" applyNumberFormat="1" applyFont="1" applyBorder="1" applyAlignment="1">
      <alignment horizontal="right"/>
    </xf>
    <xf numFmtId="43" fontId="0" fillId="0" borderId="0" xfId="1" applyFont="1"/>
    <xf numFmtId="169" fontId="0" fillId="0" borderId="25" xfId="0" applyNumberFormat="1" applyBorder="1"/>
    <xf numFmtId="169" fontId="0" fillId="0" borderId="26" xfId="0" applyNumberFormat="1" applyBorder="1"/>
    <xf numFmtId="170" fontId="0" fillId="0" borderId="26" xfId="0" applyNumberFormat="1" applyBorder="1"/>
    <xf numFmtId="170" fontId="0" fillId="0" borderId="0" xfId="0" applyNumberFormat="1"/>
    <xf numFmtId="170" fontId="0" fillId="0" borderId="27" xfId="0" applyNumberFormat="1" applyBorder="1"/>
    <xf numFmtId="169" fontId="0" fillId="0" borderId="7" xfId="0" applyNumberFormat="1" applyBorder="1"/>
    <xf numFmtId="169" fontId="0" fillId="0" borderId="28" xfId="0" applyNumberFormat="1" applyBorder="1"/>
    <xf numFmtId="170" fontId="0" fillId="0" borderId="28" xfId="0" applyNumberFormat="1" applyBorder="1"/>
    <xf numFmtId="170" fontId="0" fillId="0" borderId="29" xfId="0" applyNumberFormat="1" applyBorder="1"/>
    <xf numFmtId="169" fontId="10" fillId="0" borderId="0" xfId="1" applyNumberFormat="1" applyFont="1" applyBorder="1" applyAlignment="1"/>
    <xf numFmtId="170" fontId="0" fillId="0" borderId="30" xfId="0" applyNumberFormat="1" applyBorder="1"/>
    <xf numFmtId="0" fontId="11" fillId="2" borderId="31" xfId="0" applyFont="1" applyFill="1" applyBorder="1"/>
    <xf numFmtId="171" fontId="11" fillId="2" borderId="18" xfId="1" applyNumberFormat="1" applyFont="1" applyFill="1" applyBorder="1"/>
    <xf numFmtId="164" fontId="10" fillId="0" borderId="0" xfId="1" applyNumberFormat="1" applyFont="1" applyFill="1" applyBorder="1"/>
    <xf numFmtId="164" fontId="10" fillId="4" borderId="7" xfId="1" applyNumberFormat="1" applyFont="1" applyFill="1" applyBorder="1"/>
    <xf numFmtId="164" fontId="10" fillId="4" borderId="28" xfId="1" applyNumberFormat="1" applyFont="1" applyFill="1" applyBorder="1"/>
    <xf numFmtId="164" fontId="10" fillId="4" borderId="8" xfId="1" applyNumberFormat="1" applyFont="1" applyFill="1" applyBorder="1"/>
    <xf numFmtId="164" fontId="10" fillId="4" borderId="30" xfId="1" applyNumberFormat="1" applyFont="1" applyFill="1" applyBorder="1"/>
    <xf numFmtId="164" fontId="11" fillId="2" borderId="18" xfId="1" applyNumberFormat="1" applyFont="1" applyFill="1" applyBorder="1"/>
    <xf numFmtId="0" fontId="11" fillId="2" borderId="32" xfId="0" applyFont="1" applyFill="1" applyBorder="1"/>
    <xf numFmtId="172" fontId="11" fillId="2" borderId="33" xfId="1" applyNumberFormat="1" applyFont="1" applyFill="1" applyBorder="1"/>
    <xf numFmtId="173" fontId="11" fillId="2" borderId="33" xfId="1" applyNumberFormat="1" applyFont="1" applyFill="1" applyBorder="1"/>
    <xf numFmtId="174" fontId="11" fillId="2" borderId="33" xfId="1" applyNumberFormat="1" applyFont="1" applyFill="1" applyBorder="1"/>
    <xf numFmtId="172" fontId="9" fillId="0" borderId="0" xfId="1" applyNumberFormat="1" applyFont="1" applyFill="1" applyBorder="1"/>
    <xf numFmtId="164" fontId="10" fillId="4" borderId="34" xfId="1" applyNumberFormat="1" applyFont="1" applyFill="1" applyBorder="1"/>
    <xf numFmtId="175" fontId="9" fillId="4" borderId="35" xfId="1" applyNumberFormat="1" applyFont="1" applyFill="1" applyBorder="1"/>
    <xf numFmtId="175" fontId="9" fillId="4" borderId="36" xfId="1" applyNumberFormat="1" applyFont="1" applyFill="1" applyBorder="1"/>
    <xf numFmtId="175" fontId="9" fillId="4" borderId="5" xfId="1" applyNumberFormat="1" applyFont="1" applyFill="1" applyBorder="1"/>
    <xf numFmtId="175" fontId="9" fillId="4" borderId="37" xfId="1" applyNumberFormat="1" applyFont="1" applyFill="1" applyBorder="1"/>
    <xf numFmtId="172" fontId="0" fillId="0" borderId="0" xfId="0" applyNumberFormat="1"/>
    <xf numFmtId="0" fontId="10" fillId="0" borderId="0" xfId="0" applyFont="1"/>
    <xf numFmtId="0" fontId="0" fillId="0" borderId="38" xfId="0" applyBorder="1"/>
  </cellXfs>
  <cellStyles count="4">
    <cellStyle name="Comma" xfId="1" builtinId="3"/>
    <cellStyle name="Comma 2" xfId="3" xr:uid="{04EA205B-0780-4DD0-BCDC-618A6876F3A1}"/>
    <cellStyle name="Normal" xfId="0" builtinId="0"/>
    <cellStyle name="Normal 7" xfId="2" xr:uid="{071FBFF4-0F38-4E2B-949F-047D4D370E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5645-39F0-4E66-9384-4BA6B6084D5F}">
  <dimension ref="B2:AC49"/>
  <sheetViews>
    <sheetView tabSelected="1" topLeftCell="A8" workbookViewId="0">
      <selection activeCell="C24" sqref="C24"/>
    </sheetView>
  </sheetViews>
  <sheetFormatPr defaultRowHeight="15" x14ac:dyDescent="0.25"/>
  <cols>
    <col min="2" max="2" width="10.7109375" bestFit="1" customWidth="1"/>
    <col min="3" max="3" width="13.7109375" bestFit="1" customWidth="1"/>
    <col min="4" max="4" width="10" bestFit="1" customWidth="1"/>
    <col min="5" max="5" width="9.140625" bestFit="1" customWidth="1"/>
    <col min="6" max="6" width="9.5703125" customWidth="1"/>
    <col min="7" max="7" width="11" bestFit="1" customWidth="1"/>
    <col min="8" max="8" width="10.5703125" bestFit="1" customWidth="1"/>
    <col min="9" max="9" width="10.7109375" bestFit="1" customWidth="1"/>
    <col min="10" max="10" width="9.85546875" bestFit="1" customWidth="1"/>
    <col min="11" max="11" width="12" bestFit="1" customWidth="1"/>
    <col min="12" max="12" width="12.140625" customWidth="1"/>
    <col min="13" max="13" width="9.85546875" bestFit="1" customWidth="1"/>
    <col min="14" max="14" width="13.140625" bestFit="1" customWidth="1"/>
    <col min="15" max="15" width="12.7109375" bestFit="1" customWidth="1"/>
    <col min="16" max="16" width="15.28515625" bestFit="1" customWidth="1"/>
    <col min="17" max="17" width="9.28515625" bestFit="1" customWidth="1"/>
    <col min="18" max="18" width="7.7109375" bestFit="1" customWidth="1"/>
    <col min="19" max="28" width="10" bestFit="1" customWidth="1"/>
    <col min="29" max="29" width="11.28515625" customWidth="1"/>
  </cols>
  <sheetData>
    <row r="2" spans="2:29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r="3" spans="2:29" ht="15.75" x14ac:dyDescent="0.25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5"/>
    </row>
    <row r="4" spans="2:29" ht="15.75" x14ac:dyDescent="0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5"/>
    </row>
    <row r="5" spans="2:29" ht="15.75" x14ac:dyDescent="0.25">
      <c r="B5" s="3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5"/>
      <c r="Q5" s="6"/>
    </row>
    <row r="6" spans="2:29" ht="15.75" x14ac:dyDescent="0.25">
      <c r="B6" s="3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5"/>
      <c r="S6" s="7"/>
    </row>
    <row r="7" spans="2:29" ht="15.75" x14ac:dyDescent="0.25">
      <c r="B7" s="3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5"/>
    </row>
    <row r="8" spans="2:29" ht="16.5" thickBot="1" x14ac:dyDescent="0.3">
      <c r="B8" s="3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8"/>
    </row>
    <row r="9" spans="2:29" ht="18.75" customHeight="1" x14ac:dyDescent="0.25">
      <c r="B9" s="9" t="s">
        <v>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12"/>
    </row>
    <row r="10" spans="2:29" ht="16.5" thickBot="1" x14ac:dyDescent="0.3"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P10" s="16"/>
    </row>
    <row r="11" spans="2:29" x14ac:dyDescent="0.25">
      <c r="B11" s="17" t="s">
        <v>8</v>
      </c>
      <c r="C11" s="18" t="s">
        <v>9</v>
      </c>
      <c r="D11" s="19" t="s">
        <v>10</v>
      </c>
      <c r="E11" s="19" t="s">
        <v>11</v>
      </c>
      <c r="F11" s="19" t="s">
        <v>12</v>
      </c>
      <c r="G11" s="19" t="s">
        <v>13</v>
      </c>
      <c r="H11" s="19" t="s">
        <v>14</v>
      </c>
      <c r="I11" s="19" t="s">
        <v>15</v>
      </c>
      <c r="J11" s="19" t="s">
        <v>16</v>
      </c>
      <c r="K11" s="20" t="s">
        <v>17</v>
      </c>
      <c r="L11" s="21" t="s">
        <v>18</v>
      </c>
      <c r="M11" s="21" t="s">
        <v>19</v>
      </c>
      <c r="N11" s="22" t="s">
        <v>20</v>
      </c>
      <c r="O11" s="23" t="s">
        <v>21</v>
      </c>
      <c r="P11" s="24"/>
      <c r="Q11" s="25" t="s">
        <v>22</v>
      </c>
      <c r="R11" s="26"/>
      <c r="S11" s="27" t="s">
        <v>23</v>
      </c>
      <c r="T11" s="28" t="s">
        <v>22</v>
      </c>
      <c r="U11" s="28" t="s">
        <v>24</v>
      </c>
      <c r="V11" s="28" t="s">
        <v>25</v>
      </c>
      <c r="W11" s="28" t="s">
        <v>26</v>
      </c>
      <c r="X11" s="28" t="s">
        <v>27</v>
      </c>
      <c r="Y11" s="28" t="s">
        <v>28</v>
      </c>
      <c r="Z11" s="28" t="s">
        <v>29</v>
      </c>
      <c r="AA11" s="29" t="s">
        <v>30</v>
      </c>
      <c r="AB11" s="29" t="s">
        <v>31</v>
      </c>
      <c r="AC11" s="30" t="s">
        <v>32</v>
      </c>
    </row>
    <row r="12" spans="2:29" x14ac:dyDescent="0.25">
      <c r="B12" s="17"/>
      <c r="C12" s="18"/>
      <c r="D12" s="19"/>
      <c r="E12" s="19"/>
      <c r="F12" s="19"/>
      <c r="G12" s="19"/>
      <c r="H12" s="19"/>
      <c r="I12" s="19"/>
      <c r="J12" s="19"/>
      <c r="K12" s="20"/>
      <c r="L12" s="31"/>
      <c r="M12" s="31"/>
      <c r="N12" s="32"/>
      <c r="O12" s="33"/>
      <c r="P12" s="24"/>
      <c r="Q12" s="34"/>
      <c r="R12" s="35"/>
      <c r="S12" s="36"/>
      <c r="T12" s="37"/>
      <c r="U12" s="37"/>
      <c r="V12" s="37"/>
      <c r="W12" s="37"/>
      <c r="X12" s="37"/>
      <c r="Y12" s="37"/>
      <c r="Z12" s="37"/>
      <c r="AA12" s="38"/>
      <c r="AB12" s="38"/>
      <c r="AC12" s="39"/>
    </row>
    <row r="13" spans="2:29" x14ac:dyDescent="0.25">
      <c r="B13" s="40">
        <v>46296</v>
      </c>
      <c r="C13" s="41">
        <v>17894</v>
      </c>
      <c r="D13" s="42">
        <v>1.4394702749388226</v>
      </c>
      <c r="E13" s="42">
        <v>0.88253463948459976</v>
      </c>
      <c r="F13" s="42">
        <v>7.8463000000000003</v>
      </c>
      <c r="G13" s="42">
        <v>157.41</v>
      </c>
      <c r="H13" s="42">
        <v>4.0822000000000003</v>
      </c>
      <c r="I13" s="42">
        <v>62.655999999999999</v>
      </c>
      <c r="J13" s="42">
        <v>1.2776000000000001</v>
      </c>
      <c r="K13" s="41">
        <v>1358.82</v>
      </c>
      <c r="L13" s="42">
        <v>33.603000000000002</v>
      </c>
      <c r="M13" s="42">
        <v>0.7538635506973238</v>
      </c>
      <c r="N13" s="43">
        <v>25963.1</v>
      </c>
      <c r="O13" s="42">
        <v>6.7034599999999998</v>
      </c>
      <c r="P13" s="44"/>
      <c r="Q13" s="45">
        <f t="shared" ref="Q13:R29" si="0">1/+D13</f>
        <v>0.69469999999999998</v>
      </c>
      <c r="R13" s="46">
        <f t="shared" si="0"/>
        <v>1.1331</v>
      </c>
      <c r="S13" s="47">
        <f t="shared" ref="S13:AB29" si="1">1/+C13</f>
        <v>5.588465407399128E-5</v>
      </c>
      <c r="T13" s="47">
        <f t="shared" si="1"/>
        <v>0.69469999999999998</v>
      </c>
      <c r="U13" s="47">
        <f t="shared" si="1"/>
        <v>1.1331</v>
      </c>
      <c r="V13" s="47">
        <f t="shared" si="1"/>
        <v>0.12744860634948957</v>
      </c>
      <c r="W13" s="47">
        <f t="shared" si="1"/>
        <v>6.3528365415157868E-3</v>
      </c>
      <c r="X13" s="47">
        <f t="shared" si="1"/>
        <v>0.2449659497329871</v>
      </c>
      <c r="Y13" s="47">
        <f t="shared" si="1"/>
        <v>1.5960163432073543E-2</v>
      </c>
      <c r="Z13" s="47">
        <f t="shared" ref="Z13:AB14" si="2">1/+I13</f>
        <v>1.5960163432073543E-2</v>
      </c>
      <c r="AA13" s="47">
        <f t="shared" si="2"/>
        <v>0.78271759549154662</v>
      </c>
      <c r="AB13" s="48">
        <f t="shared" si="2"/>
        <v>7.3593264744410594E-4</v>
      </c>
      <c r="AC13" s="49">
        <f>1/+N13</f>
        <v>3.8516201840304129E-5</v>
      </c>
    </row>
    <row r="14" spans="2:29" x14ac:dyDescent="0.25">
      <c r="B14" s="40">
        <v>46297</v>
      </c>
      <c r="C14" s="41">
        <v>17966</v>
      </c>
      <c r="D14" s="42">
        <v>1.4432096983691731</v>
      </c>
      <c r="E14" s="42">
        <v>0.8892050506846878</v>
      </c>
      <c r="F14" s="42">
        <v>7.8463000000000003</v>
      </c>
      <c r="G14" s="42">
        <v>157.83000000000001</v>
      </c>
      <c r="H14" s="42">
        <v>4.0852000000000004</v>
      </c>
      <c r="I14" s="42">
        <v>62.8</v>
      </c>
      <c r="J14" s="42">
        <v>1.2803</v>
      </c>
      <c r="K14" s="41">
        <v>1361.3</v>
      </c>
      <c r="L14" s="42">
        <v>33.661999999999999</v>
      </c>
      <c r="M14" s="42">
        <v>0.7578053955744164</v>
      </c>
      <c r="N14" s="43">
        <v>25974.400000000001</v>
      </c>
      <c r="O14" s="42">
        <v>6.7041399999999998</v>
      </c>
      <c r="Q14" s="50">
        <f t="shared" si="0"/>
        <v>0.69289999999999996</v>
      </c>
      <c r="R14" s="51">
        <f t="shared" si="0"/>
        <v>1.1246</v>
      </c>
      <c r="S14" s="52">
        <f t="shared" si="1"/>
        <v>5.5660692419013693E-5</v>
      </c>
      <c r="T14" s="52">
        <f t="shared" si="1"/>
        <v>0.69289999999999996</v>
      </c>
      <c r="U14" s="52">
        <f t="shared" si="1"/>
        <v>1.1246</v>
      </c>
      <c r="V14" s="52">
        <f t="shared" si="1"/>
        <v>0.12744860634948957</v>
      </c>
      <c r="W14" s="52">
        <f t="shared" si="1"/>
        <v>6.3359310650700114E-3</v>
      </c>
      <c r="X14" s="52">
        <f t="shared" si="1"/>
        <v>0.24478605698619404</v>
      </c>
      <c r="Y14" s="47">
        <f t="shared" si="1"/>
        <v>1.5923566878980892E-2</v>
      </c>
      <c r="Z14" s="52">
        <f t="shared" si="2"/>
        <v>1.5923566878980892E-2</v>
      </c>
      <c r="AA14" s="52">
        <f t="shared" si="2"/>
        <v>0.78106693743653832</v>
      </c>
      <c r="AB14" s="48">
        <f t="shared" si="2"/>
        <v>7.345919341805627E-4</v>
      </c>
      <c r="AC14" s="53">
        <f>1/+N14</f>
        <v>3.8499445607983244E-5</v>
      </c>
    </row>
    <row r="15" spans="2:29" x14ac:dyDescent="0.25">
      <c r="B15" s="40">
        <v>46300</v>
      </c>
      <c r="C15" s="41">
        <v>17882</v>
      </c>
      <c r="D15" s="42">
        <v>1.4384349827387801</v>
      </c>
      <c r="E15" s="42">
        <v>0.88857295183934604</v>
      </c>
      <c r="F15" s="42">
        <v>7.8472</v>
      </c>
      <c r="G15" s="42">
        <v>157.74</v>
      </c>
      <c r="H15" s="42">
        <v>4.0845000000000002</v>
      </c>
      <c r="I15" s="42">
        <v>62.552</v>
      </c>
      <c r="J15" s="42">
        <v>1.2795000000000001</v>
      </c>
      <c r="K15" s="41">
        <v>1344.4</v>
      </c>
      <c r="L15" s="42">
        <v>33.570999999999998</v>
      </c>
      <c r="M15" s="42">
        <v>0.7551159102922298</v>
      </c>
      <c r="N15" s="43">
        <v>25984</v>
      </c>
      <c r="O15" s="42">
        <v>6.7044499999999996</v>
      </c>
      <c r="P15" s="54"/>
      <c r="Q15" s="50">
        <f t="shared" si="0"/>
        <v>0.69520000000000004</v>
      </c>
      <c r="R15" s="51">
        <f t="shared" si="0"/>
        <v>1.1254</v>
      </c>
      <c r="S15" s="52">
        <f t="shared" si="1"/>
        <v>5.5922156358349178E-5</v>
      </c>
      <c r="T15" s="52">
        <f t="shared" si="1"/>
        <v>0.69520000000000004</v>
      </c>
      <c r="U15" s="52">
        <f t="shared" si="1"/>
        <v>1.1254</v>
      </c>
      <c r="V15" s="52">
        <f t="shared" si="1"/>
        <v>0.12743398919359772</v>
      </c>
      <c r="W15" s="52">
        <f t="shared" si="1"/>
        <v>6.3395460885000629E-3</v>
      </c>
      <c r="X15" s="52">
        <f t="shared" si="1"/>
        <v>0.24482800832415227</v>
      </c>
      <c r="Y15" s="52">
        <f t="shared" si="1"/>
        <v>1.5986699066376776E-2</v>
      </c>
      <c r="Z15" s="52">
        <f t="shared" si="1"/>
        <v>0.78155529503712384</v>
      </c>
      <c r="AA15" s="52">
        <f t="shared" si="1"/>
        <v>7.4382624218982446E-4</v>
      </c>
      <c r="AB15" s="52">
        <f t="shared" si="1"/>
        <v>2.9787614309969915E-2</v>
      </c>
      <c r="AC15" s="55">
        <f t="shared" ref="AC15:AC33" si="3">1/+O15</f>
        <v>0.14915466593083698</v>
      </c>
    </row>
    <row r="16" spans="2:29" x14ac:dyDescent="0.25">
      <c r="B16" s="40">
        <v>46301</v>
      </c>
      <c r="C16" s="41">
        <v>17917</v>
      </c>
      <c r="D16" s="42">
        <v>1.4353380221042056</v>
      </c>
      <c r="E16" s="42">
        <v>0.89150396719265412</v>
      </c>
      <c r="F16" s="42">
        <v>7.8470000000000004</v>
      </c>
      <c r="G16" s="42">
        <v>157.97999999999999</v>
      </c>
      <c r="H16" s="42">
        <v>4.0868000000000002</v>
      </c>
      <c r="I16" s="42">
        <v>62.64</v>
      </c>
      <c r="J16" s="42">
        <v>1.2797000000000001</v>
      </c>
      <c r="K16" s="41">
        <v>1343.51</v>
      </c>
      <c r="L16" s="42">
        <v>33.695999999999998</v>
      </c>
      <c r="M16" s="42">
        <v>0.75654410652141013</v>
      </c>
      <c r="N16" s="43">
        <v>25993.5</v>
      </c>
      <c r="O16" s="42">
        <v>6.7043499999999998</v>
      </c>
      <c r="P16" s="54"/>
      <c r="Q16" s="50">
        <f t="shared" si="0"/>
        <v>0.69669999999999999</v>
      </c>
      <c r="R16" s="51">
        <f t="shared" si="0"/>
        <v>1.1216999999999999</v>
      </c>
      <c r="S16" s="52">
        <f t="shared" si="1"/>
        <v>5.5812915108556119E-5</v>
      </c>
      <c r="T16" s="52">
        <f t="shared" si="1"/>
        <v>0.69669999999999999</v>
      </c>
      <c r="U16" s="52">
        <f t="shared" si="1"/>
        <v>1.1216999999999999</v>
      </c>
      <c r="V16" s="52">
        <f t="shared" si="1"/>
        <v>0.12743723716069835</v>
      </c>
      <c r="W16" s="52">
        <f t="shared" si="1"/>
        <v>6.3299151791365998E-3</v>
      </c>
      <c r="X16" s="52">
        <f t="shared" si="1"/>
        <v>0.24469022217872172</v>
      </c>
      <c r="Y16" s="52">
        <f t="shared" si="1"/>
        <v>1.5964240102171137E-2</v>
      </c>
      <c r="Z16" s="52">
        <f t="shared" si="1"/>
        <v>0.7814331483941549</v>
      </c>
      <c r="AA16" s="52">
        <f t="shared" si="1"/>
        <v>7.4431898534435916E-4</v>
      </c>
      <c r="AB16" s="52">
        <f t="shared" si="1"/>
        <v>2.9677113010446347E-2</v>
      </c>
      <c r="AC16" s="55">
        <f t="shared" si="3"/>
        <v>0.14915689067545698</v>
      </c>
    </row>
    <row r="17" spans="2:29" x14ac:dyDescent="0.25">
      <c r="B17" s="40">
        <v>46302</v>
      </c>
      <c r="C17" s="41">
        <v>17917</v>
      </c>
      <c r="D17" s="42">
        <v>1.4353380221042056</v>
      </c>
      <c r="E17" s="42">
        <v>0.89150396719265412</v>
      </c>
      <c r="F17" s="42">
        <v>7.8470000000000004</v>
      </c>
      <c r="G17" s="42">
        <v>157.97999999999999</v>
      </c>
      <c r="H17" s="42">
        <v>4.0868000000000002</v>
      </c>
      <c r="I17" s="42">
        <v>62.64</v>
      </c>
      <c r="J17" s="42">
        <v>1.2797000000000001</v>
      </c>
      <c r="K17" s="41">
        <v>1343.51</v>
      </c>
      <c r="L17" s="42">
        <v>33.695999999999998</v>
      </c>
      <c r="M17" s="42">
        <v>0.75654410652141013</v>
      </c>
      <c r="N17" s="43">
        <v>25993.5</v>
      </c>
      <c r="O17" s="42">
        <v>6.7043499999999998</v>
      </c>
      <c r="P17" s="54"/>
      <c r="Q17" s="50">
        <f t="shared" si="0"/>
        <v>0.69669999999999999</v>
      </c>
      <c r="R17" s="51">
        <f t="shared" si="0"/>
        <v>1.1216999999999999</v>
      </c>
      <c r="S17" s="52">
        <f t="shared" si="1"/>
        <v>5.5812915108556119E-5</v>
      </c>
      <c r="T17" s="52">
        <f t="shared" si="1"/>
        <v>0.69669999999999999</v>
      </c>
      <c r="U17" s="52">
        <f t="shared" si="1"/>
        <v>1.1216999999999999</v>
      </c>
      <c r="V17" s="52">
        <f t="shared" si="1"/>
        <v>0.12743723716069835</v>
      </c>
      <c r="W17" s="52">
        <f t="shared" si="1"/>
        <v>6.3299151791365998E-3</v>
      </c>
      <c r="X17" s="52">
        <f t="shared" si="1"/>
        <v>0.24469022217872172</v>
      </c>
      <c r="Y17" s="52">
        <f t="shared" si="1"/>
        <v>1.5964240102171137E-2</v>
      </c>
      <c r="Z17" s="52">
        <f t="shared" si="1"/>
        <v>0.7814331483941549</v>
      </c>
      <c r="AA17" s="52">
        <f t="shared" si="1"/>
        <v>7.4431898534435916E-4</v>
      </c>
      <c r="AB17" s="52">
        <f t="shared" si="1"/>
        <v>2.9677113010446347E-2</v>
      </c>
      <c r="AC17" s="55">
        <f t="shared" si="3"/>
        <v>0.14915689067545698</v>
      </c>
    </row>
    <row r="18" spans="2:29" x14ac:dyDescent="0.25">
      <c r="B18" s="40">
        <v>46303</v>
      </c>
      <c r="C18" s="41">
        <v>17887</v>
      </c>
      <c r="D18" s="42">
        <v>1.4363688595231254</v>
      </c>
      <c r="E18" s="42">
        <v>0.89277743058655468</v>
      </c>
      <c r="F18" s="42">
        <v>7.8475999999999999</v>
      </c>
      <c r="G18" s="42">
        <v>158.1</v>
      </c>
      <c r="H18" s="42">
        <v>4.0872000000000002</v>
      </c>
      <c r="I18" s="42">
        <v>62.762999999999998</v>
      </c>
      <c r="J18" s="42">
        <v>1.2798</v>
      </c>
      <c r="K18" s="41">
        <v>1340.19</v>
      </c>
      <c r="L18" s="42">
        <v>33.628</v>
      </c>
      <c r="M18" s="42">
        <v>0.75677311941879832</v>
      </c>
      <c r="N18" s="43">
        <v>25978.400000000001</v>
      </c>
      <c r="O18" s="42">
        <v>6.7043100000000004</v>
      </c>
      <c r="P18" s="54"/>
      <c r="Q18" s="50">
        <f t="shared" si="0"/>
        <v>0.69620000000000004</v>
      </c>
      <c r="R18" s="51">
        <f t="shared" si="0"/>
        <v>1.1201000000000001</v>
      </c>
      <c r="S18" s="52">
        <f t="shared" si="1"/>
        <v>5.5906524291384805E-5</v>
      </c>
      <c r="T18" s="52">
        <f t="shared" si="1"/>
        <v>0.69620000000000004</v>
      </c>
      <c r="U18" s="52">
        <f t="shared" si="1"/>
        <v>1.1201000000000001</v>
      </c>
      <c r="V18" s="52">
        <f t="shared" si="1"/>
        <v>0.12742749375605281</v>
      </c>
      <c r="W18" s="52">
        <f t="shared" si="1"/>
        <v>6.3251106894370657E-3</v>
      </c>
      <c r="X18" s="52">
        <f t="shared" si="1"/>
        <v>0.24466627520062634</v>
      </c>
      <c r="Y18" s="52">
        <f t="shared" si="1"/>
        <v>1.5932954129025064E-2</v>
      </c>
      <c r="Z18" s="52">
        <f t="shared" si="1"/>
        <v>0.78137208938896696</v>
      </c>
      <c r="AA18" s="52">
        <f t="shared" si="1"/>
        <v>7.4616285750527911E-4</v>
      </c>
      <c r="AB18" s="52">
        <f t="shared" si="1"/>
        <v>2.9737123825383609E-2</v>
      </c>
      <c r="AC18" s="55">
        <f t="shared" si="3"/>
        <v>0.14915778059188789</v>
      </c>
    </row>
    <row r="19" spans="2:29" x14ac:dyDescent="0.25">
      <c r="B19" s="40">
        <v>46304</v>
      </c>
      <c r="C19" s="41">
        <v>17915</v>
      </c>
      <c r="D19" s="42">
        <v>1.4367816091954024</v>
      </c>
      <c r="E19" s="42">
        <v>0.89182199233033088</v>
      </c>
      <c r="F19" s="42">
        <v>7.8478000000000003</v>
      </c>
      <c r="G19" s="42">
        <v>158.01</v>
      </c>
      <c r="H19" s="42">
        <v>4.0914999999999999</v>
      </c>
      <c r="I19" s="42">
        <v>62.892000000000003</v>
      </c>
      <c r="J19" s="42">
        <v>1.2806999999999999</v>
      </c>
      <c r="K19" s="41">
        <v>1344.31</v>
      </c>
      <c r="L19" s="42">
        <v>33.646999999999998</v>
      </c>
      <c r="M19" s="42">
        <v>0.75597218022376778</v>
      </c>
      <c r="N19" s="43">
        <v>25919.4</v>
      </c>
      <c r="O19" s="42">
        <v>6.7032400000000001</v>
      </c>
      <c r="P19" s="54"/>
      <c r="Q19" s="50">
        <f t="shared" si="0"/>
        <v>0.69599999999999995</v>
      </c>
      <c r="R19" s="51">
        <f t="shared" si="0"/>
        <v>1.1213</v>
      </c>
      <c r="S19" s="52">
        <f t="shared" si="1"/>
        <v>5.5819145967066703E-5</v>
      </c>
      <c r="T19" s="52">
        <f t="shared" si="1"/>
        <v>0.69599999999999995</v>
      </c>
      <c r="U19" s="52">
        <f t="shared" si="1"/>
        <v>1.1213</v>
      </c>
      <c r="V19" s="52">
        <f t="shared" si="1"/>
        <v>0.12742424628558321</v>
      </c>
      <c r="W19" s="52">
        <f t="shared" si="1"/>
        <v>6.3287133725713563E-3</v>
      </c>
      <c r="X19" s="52">
        <f t="shared" si="1"/>
        <v>0.24440914090186974</v>
      </c>
      <c r="Y19" s="52">
        <f t="shared" si="1"/>
        <v>1.5900273484703936E-2</v>
      </c>
      <c r="Z19" s="52">
        <f t="shared" si="1"/>
        <v>0.78082298742874989</v>
      </c>
      <c r="AA19" s="52">
        <f t="shared" si="1"/>
        <v>7.4387604049661168E-4</v>
      </c>
      <c r="AB19" s="52">
        <f t="shared" si="1"/>
        <v>2.9720331678901538E-2</v>
      </c>
      <c r="AC19" s="55">
        <f t="shared" si="3"/>
        <v>0.14918158979836615</v>
      </c>
    </row>
    <row r="20" spans="2:29" x14ac:dyDescent="0.25">
      <c r="B20" s="40">
        <v>46307</v>
      </c>
      <c r="C20" s="41">
        <v>17899</v>
      </c>
      <c r="D20" s="42">
        <v>1.4316392269148175</v>
      </c>
      <c r="E20" s="42">
        <v>0.89221984296930767</v>
      </c>
      <c r="F20" s="42">
        <v>7.8475000000000001</v>
      </c>
      <c r="G20" s="42">
        <v>158.16999999999999</v>
      </c>
      <c r="H20" s="42">
        <v>4.085</v>
      </c>
      <c r="I20" s="42">
        <v>62.820999999999998</v>
      </c>
      <c r="J20" s="42">
        <v>1.2802</v>
      </c>
      <c r="K20" s="41">
        <v>1340.66</v>
      </c>
      <c r="L20" s="42">
        <v>33.511000000000003</v>
      </c>
      <c r="M20" s="42">
        <v>0.75505889459377828</v>
      </c>
      <c r="N20" s="43">
        <v>25879.8</v>
      </c>
      <c r="O20" s="42">
        <v>6.69217</v>
      </c>
      <c r="P20" s="54"/>
      <c r="Q20" s="50">
        <f t="shared" si="0"/>
        <v>0.69850000000000001</v>
      </c>
      <c r="R20" s="51">
        <f t="shared" si="0"/>
        <v>1.1208</v>
      </c>
      <c r="S20" s="52">
        <f t="shared" si="1"/>
        <v>5.5869042963294038E-5</v>
      </c>
      <c r="T20" s="52">
        <f t="shared" si="1"/>
        <v>0.69850000000000001</v>
      </c>
      <c r="U20" s="52">
        <f t="shared" si="1"/>
        <v>1.1208</v>
      </c>
      <c r="V20" s="52">
        <f t="shared" si="1"/>
        <v>0.12742911755336095</v>
      </c>
      <c r="W20" s="52">
        <f t="shared" si="1"/>
        <v>6.3223114370613903E-3</v>
      </c>
      <c r="X20" s="52">
        <f t="shared" si="1"/>
        <v>0.24479804161566707</v>
      </c>
      <c r="Y20" s="52">
        <f t="shared" si="1"/>
        <v>1.5918243899333027E-2</v>
      </c>
      <c r="Z20" s="52">
        <f t="shared" si="1"/>
        <v>0.78112794875800651</v>
      </c>
      <c r="AA20" s="52">
        <f t="shared" si="1"/>
        <v>7.4590127250757086E-4</v>
      </c>
      <c r="AB20" s="52">
        <f t="shared" si="1"/>
        <v>2.984094774850049E-2</v>
      </c>
      <c r="AC20" s="55">
        <f t="shared" si="3"/>
        <v>0.14942836180192673</v>
      </c>
    </row>
    <row r="21" spans="2:29" x14ac:dyDescent="0.25">
      <c r="B21" s="40">
        <v>46308</v>
      </c>
      <c r="C21" s="41">
        <v>17913</v>
      </c>
      <c r="D21" s="42">
        <v>1.4380212827149841</v>
      </c>
      <c r="E21" s="42">
        <v>0.89621796020792266</v>
      </c>
      <c r="F21" s="42">
        <v>7.8475000000000001</v>
      </c>
      <c r="G21" s="42">
        <v>158.51</v>
      </c>
      <c r="H21" s="42">
        <v>4.0852000000000004</v>
      </c>
      <c r="I21" s="42">
        <v>62.759</v>
      </c>
      <c r="J21" s="42">
        <v>1.2808999999999999</v>
      </c>
      <c r="K21" s="41">
        <v>1336.52</v>
      </c>
      <c r="L21" s="42">
        <v>33.631</v>
      </c>
      <c r="M21" s="42">
        <v>0.75717422578935412</v>
      </c>
      <c r="N21" s="43">
        <v>25916.799999999999</v>
      </c>
      <c r="O21" s="42">
        <v>6.69184</v>
      </c>
      <c r="P21" s="54"/>
      <c r="Q21" s="50">
        <f t="shared" si="0"/>
        <v>0.69540000000000002</v>
      </c>
      <c r="R21" s="51">
        <f t="shared" si="0"/>
        <v>1.1157999999999999</v>
      </c>
      <c r="S21" s="52">
        <f t="shared" si="1"/>
        <v>5.5825378216937419E-5</v>
      </c>
      <c r="T21" s="52">
        <f t="shared" si="1"/>
        <v>0.69540000000000002</v>
      </c>
      <c r="U21" s="52">
        <f t="shared" si="1"/>
        <v>1.1157999999999999</v>
      </c>
      <c r="V21" s="52">
        <f t="shared" si="1"/>
        <v>0.12742911755336095</v>
      </c>
      <c r="W21" s="52">
        <f t="shared" si="1"/>
        <v>6.3087502365781339E-3</v>
      </c>
      <c r="X21" s="52">
        <f t="shared" si="1"/>
        <v>0.24478605698619404</v>
      </c>
      <c r="Y21" s="52">
        <f t="shared" si="1"/>
        <v>1.5933969629853887E-2</v>
      </c>
      <c r="Z21" s="52">
        <f t="shared" si="1"/>
        <v>0.78070106956046537</v>
      </c>
      <c r="AA21" s="52">
        <f t="shared" si="1"/>
        <v>7.4821177386047346E-4</v>
      </c>
      <c r="AB21" s="52">
        <f t="shared" si="1"/>
        <v>2.9734471172430197E-2</v>
      </c>
      <c r="AC21" s="55">
        <f t="shared" si="3"/>
        <v>0.14943573068094873</v>
      </c>
    </row>
    <row r="22" spans="2:29" x14ac:dyDescent="0.25">
      <c r="B22" s="40">
        <v>46309</v>
      </c>
      <c r="C22" s="41">
        <v>17900</v>
      </c>
      <c r="D22" s="42">
        <v>1.43184421534937</v>
      </c>
      <c r="E22" s="42">
        <v>0.89293686936333605</v>
      </c>
      <c r="F22" s="42">
        <v>7.8482000000000003</v>
      </c>
      <c r="G22" s="42">
        <v>158.33000000000001</v>
      </c>
      <c r="H22" s="42">
        <v>4.0854999999999997</v>
      </c>
      <c r="I22" s="42">
        <v>62.798999999999999</v>
      </c>
      <c r="J22" s="42">
        <v>1.2801</v>
      </c>
      <c r="K22" s="41">
        <v>1340.23</v>
      </c>
      <c r="L22" s="42">
        <v>33.561999999999998</v>
      </c>
      <c r="M22" s="42">
        <v>0.75443228970199927</v>
      </c>
      <c r="N22" s="43">
        <v>25913.599999999999</v>
      </c>
      <c r="O22" s="42">
        <v>6.6923700000000004</v>
      </c>
      <c r="P22" s="54"/>
      <c r="Q22" s="50">
        <f t="shared" si="0"/>
        <v>0.69840000000000002</v>
      </c>
      <c r="R22" s="51">
        <f t="shared" si="0"/>
        <v>1.1198999999999999</v>
      </c>
      <c r="S22" s="52">
        <f t="shared" si="1"/>
        <v>5.5865921787709498E-5</v>
      </c>
      <c r="T22" s="52">
        <f t="shared" si="1"/>
        <v>0.69840000000000002</v>
      </c>
      <c r="U22" s="52">
        <f t="shared" si="1"/>
        <v>1.1198999999999999</v>
      </c>
      <c r="V22" s="52">
        <f t="shared" si="1"/>
        <v>0.12741775184118651</v>
      </c>
      <c r="W22" s="52">
        <f t="shared" si="1"/>
        <v>6.3159224404724301E-3</v>
      </c>
      <c r="X22" s="52">
        <f t="shared" si="1"/>
        <v>0.24476808224207566</v>
      </c>
      <c r="Y22" s="52">
        <f t="shared" si="1"/>
        <v>1.5923820443000686E-2</v>
      </c>
      <c r="Z22" s="52">
        <f t="shared" si="1"/>
        <v>0.78118896961174911</v>
      </c>
      <c r="AA22" s="52">
        <f t="shared" si="1"/>
        <v>7.4614058780955511E-4</v>
      </c>
      <c r="AB22" s="52">
        <f t="shared" si="1"/>
        <v>2.9795602169119841E-2</v>
      </c>
      <c r="AC22" s="55">
        <f t="shared" si="3"/>
        <v>0.14942389616832302</v>
      </c>
    </row>
    <row r="23" spans="2:29" x14ac:dyDescent="0.25">
      <c r="B23" s="40">
        <v>46310</v>
      </c>
      <c r="C23" s="41">
        <v>17903</v>
      </c>
      <c r="D23" s="42">
        <v>1.4330753797649758</v>
      </c>
      <c r="E23" s="42">
        <v>0.89333571556190816</v>
      </c>
      <c r="F23" s="42">
        <v>7.8476999999999997</v>
      </c>
      <c r="G23" s="42">
        <v>157.96</v>
      </c>
      <c r="H23" s="42">
        <v>4.0845000000000002</v>
      </c>
      <c r="I23" s="42">
        <v>62.884999999999998</v>
      </c>
      <c r="J23" s="42">
        <v>1.2839</v>
      </c>
      <c r="K23" s="41">
        <v>1340.85</v>
      </c>
      <c r="L23" s="42">
        <v>33.622</v>
      </c>
      <c r="M23" s="42">
        <v>0.75585789871504161</v>
      </c>
      <c r="N23" s="43">
        <v>25894.400000000001</v>
      </c>
      <c r="O23" s="42">
        <v>6.6922899999999998</v>
      </c>
      <c r="P23" s="54"/>
      <c r="Q23" s="50">
        <f t="shared" si="0"/>
        <v>0.69779999999999998</v>
      </c>
      <c r="R23" s="51">
        <f t="shared" si="0"/>
        <v>1.1194</v>
      </c>
      <c r="S23" s="52">
        <f t="shared" si="1"/>
        <v>5.5856560353013463E-5</v>
      </c>
      <c r="T23" s="52">
        <f t="shared" si="1"/>
        <v>0.69779999999999998</v>
      </c>
      <c r="U23" s="52">
        <f t="shared" si="1"/>
        <v>1.1194</v>
      </c>
      <c r="V23" s="52">
        <f t="shared" si="1"/>
        <v>0.12742587000012742</v>
      </c>
      <c r="W23" s="52">
        <f t="shared" si="1"/>
        <v>6.3307166371233221E-3</v>
      </c>
      <c r="X23" s="52">
        <f t="shared" si="1"/>
        <v>0.24482800832415227</v>
      </c>
      <c r="Y23" s="52">
        <f t="shared" si="1"/>
        <v>1.5902043412578518E-2</v>
      </c>
      <c r="Z23" s="52">
        <f t="shared" si="1"/>
        <v>0.77887685956850217</v>
      </c>
      <c r="AA23" s="52">
        <f t="shared" si="1"/>
        <v>7.4579557743222589E-4</v>
      </c>
      <c r="AB23" s="52">
        <f t="shared" si="1"/>
        <v>2.9742430551424663E-2</v>
      </c>
      <c r="AC23" s="55">
        <f t="shared" si="3"/>
        <v>0.14942568238973505</v>
      </c>
    </row>
    <row r="24" spans="2:29" x14ac:dyDescent="0.25">
      <c r="B24" s="40">
        <v>46311</v>
      </c>
      <c r="C24" s="41">
        <v>17938</v>
      </c>
      <c r="D24" s="42">
        <v>1.4452955629426218</v>
      </c>
      <c r="E24" s="42">
        <v>0.89333571556190816</v>
      </c>
      <c r="F24" s="42">
        <v>7.8476999999999997</v>
      </c>
      <c r="G24" s="42">
        <v>157.96</v>
      </c>
      <c r="H24" s="42">
        <v>4.0845000000000002</v>
      </c>
      <c r="I24" s="42">
        <v>62.884999999999998</v>
      </c>
      <c r="J24" s="42">
        <v>1.2839</v>
      </c>
      <c r="K24" s="41">
        <v>1340.85</v>
      </c>
      <c r="L24" s="42">
        <v>33.622</v>
      </c>
      <c r="M24" s="42">
        <v>0.75585789871504161</v>
      </c>
      <c r="N24" s="43">
        <v>25894.400000000001</v>
      </c>
      <c r="O24" s="42">
        <v>6.6922899999999998</v>
      </c>
      <c r="P24" s="54"/>
      <c r="Q24" s="50">
        <f t="shared" si="0"/>
        <v>0.69189999999999996</v>
      </c>
      <c r="R24" s="51">
        <f t="shared" si="0"/>
        <v>1.1194</v>
      </c>
      <c r="S24" s="52">
        <f t="shared" si="1"/>
        <v>5.5747574980488352E-5</v>
      </c>
      <c r="T24" s="52">
        <f t="shared" si="1"/>
        <v>0.69189999999999996</v>
      </c>
      <c r="U24" s="52">
        <f t="shared" si="1"/>
        <v>1.1194</v>
      </c>
      <c r="V24" s="52">
        <f t="shared" si="1"/>
        <v>0.12742587000012742</v>
      </c>
      <c r="W24" s="52">
        <f t="shared" si="1"/>
        <v>6.3307166371233221E-3</v>
      </c>
      <c r="X24" s="52">
        <f t="shared" si="1"/>
        <v>0.24482800832415227</v>
      </c>
      <c r="Y24" s="52">
        <f t="shared" si="1"/>
        <v>1.5902043412578518E-2</v>
      </c>
      <c r="Z24" s="52">
        <f t="shared" si="1"/>
        <v>0.77887685956850217</v>
      </c>
      <c r="AA24" s="52">
        <f t="shared" si="1"/>
        <v>7.4579557743222589E-4</v>
      </c>
      <c r="AB24" s="52">
        <f t="shared" si="1"/>
        <v>2.9742430551424663E-2</v>
      </c>
      <c r="AC24" s="55">
        <f t="shared" si="3"/>
        <v>0.14942568238973505</v>
      </c>
    </row>
    <row r="25" spans="2:29" x14ac:dyDescent="0.25">
      <c r="B25" s="40">
        <v>46314</v>
      </c>
      <c r="C25" s="41">
        <v>18027</v>
      </c>
      <c r="D25" s="42">
        <v>1.4351320321469576</v>
      </c>
      <c r="E25" s="42">
        <v>0.89333571556190816</v>
      </c>
      <c r="F25" s="42">
        <v>7.8476999999999997</v>
      </c>
      <c r="G25" s="42">
        <v>157.96</v>
      </c>
      <c r="H25" s="42">
        <v>4.0845000000000002</v>
      </c>
      <c r="I25" s="42">
        <v>62.884999999999998</v>
      </c>
      <c r="J25" s="42">
        <v>1.2839</v>
      </c>
      <c r="K25" s="41">
        <v>1340.85</v>
      </c>
      <c r="L25" s="42">
        <v>33.622</v>
      </c>
      <c r="M25" s="42">
        <v>0.75585789871504161</v>
      </c>
      <c r="N25" s="43">
        <v>25894.400000000001</v>
      </c>
      <c r="O25" s="42">
        <v>6.6922899999999998</v>
      </c>
      <c r="P25" s="54"/>
      <c r="Q25" s="50">
        <f t="shared" si="0"/>
        <v>0.69679999999999997</v>
      </c>
      <c r="R25" s="51">
        <f t="shared" si="0"/>
        <v>1.1194</v>
      </c>
      <c r="S25" s="52">
        <f t="shared" si="1"/>
        <v>5.547234703500305E-5</v>
      </c>
      <c r="T25" s="52">
        <f t="shared" si="1"/>
        <v>0.69679999999999997</v>
      </c>
      <c r="U25" s="52">
        <f t="shared" si="1"/>
        <v>1.1194</v>
      </c>
      <c r="V25" s="52">
        <f t="shared" si="1"/>
        <v>0.12742587000012742</v>
      </c>
      <c r="W25" s="52">
        <f t="shared" si="1"/>
        <v>6.3307166371233221E-3</v>
      </c>
      <c r="X25" s="52">
        <f t="shared" si="1"/>
        <v>0.24482800832415227</v>
      </c>
      <c r="Y25" s="52">
        <f t="shared" si="1"/>
        <v>1.5902043412578518E-2</v>
      </c>
      <c r="Z25" s="52">
        <f t="shared" si="1"/>
        <v>0.77887685956850217</v>
      </c>
      <c r="AA25" s="52">
        <f t="shared" si="1"/>
        <v>7.4579557743222589E-4</v>
      </c>
      <c r="AB25" s="52">
        <f t="shared" si="1"/>
        <v>2.9742430551424663E-2</v>
      </c>
      <c r="AC25" s="55">
        <f t="shared" si="3"/>
        <v>0.14942568238973505</v>
      </c>
    </row>
    <row r="26" spans="2:29" x14ac:dyDescent="0.25">
      <c r="B26" s="40">
        <v>46315</v>
      </c>
      <c r="C26" s="41">
        <v>18046</v>
      </c>
      <c r="D26" s="42">
        <v>1.4322543683758235</v>
      </c>
      <c r="E26" s="42">
        <v>0.89333571556190816</v>
      </c>
      <c r="F26" s="42">
        <v>7.8476999999999997</v>
      </c>
      <c r="G26" s="42">
        <v>157.96</v>
      </c>
      <c r="H26" s="42">
        <v>4.0845000000000002</v>
      </c>
      <c r="I26" s="42">
        <v>62.884999999999998</v>
      </c>
      <c r="J26" s="42">
        <v>1.2839</v>
      </c>
      <c r="K26" s="41">
        <v>1340.85</v>
      </c>
      <c r="L26" s="42">
        <v>33.622</v>
      </c>
      <c r="M26" s="42">
        <v>0.75585789871504161</v>
      </c>
      <c r="N26" s="43">
        <v>25894.400000000001</v>
      </c>
      <c r="O26" s="42">
        <v>6.6922899999999998</v>
      </c>
      <c r="P26" s="54"/>
      <c r="Q26" s="50">
        <f t="shared" si="0"/>
        <v>0.69820000000000004</v>
      </c>
      <c r="R26" s="51">
        <f t="shared" si="0"/>
        <v>1.1194</v>
      </c>
      <c r="S26" s="52">
        <f t="shared" si="1"/>
        <v>5.54139421478444E-5</v>
      </c>
      <c r="T26" s="52">
        <f t="shared" si="1"/>
        <v>0.69820000000000004</v>
      </c>
      <c r="U26" s="52">
        <f t="shared" si="1"/>
        <v>1.1194</v>
      </c>
      <c r="V26" s="52">
        <f t="shared" si="1"/>
        <v>0.12742587000012742</v>
      </c>
      <c r="W26" s="52">
        <f t="shared" si="1"/>
        <v>6.3307166371233221E-3</v>
      </c>
      <c r="X26" s="52">
        <f t="shared" si="1"/>
        <v>0.24482800832415227</v>
      </c>
      <c r="Y26" s="52">
        <f t="shared" si="1"/>
        <v>1.5902043412578518E-2</v>
      </c>
      <c r="Z26" s="52">
        <f t="shared" si="1"/>
        <v>0.77887685956850217</v>
      </c>
      <c r="AA26" s="52">
        <f t="shared" si="1"/>
        <v>7.4579557743222589E-4</v>
      </c>
      <c r="AB26" s="52">
        <f t="shared" si="1"/>
        <v>2.9742430551424663E-2</v>
      </c>
      <c r="AC26" s="55">
        <f t="shared" si="3"/>
        <v>0.14942568238973505</v>
      </c>
    </row>
    <row r="27" spans="2:29" x14ac:dyDescent="0.25">
      <c r="B27" s="40">
        <v>46316</v>
      </c>
      <c r="C27" s="41">
        <v>17992</v>
      </c>
      <c r="D27" s="42">
        <v>1.4271442842871414</v>
      </c>
      <c r="E27" s="42">
        <v>0.89333571556190816</v>
      </c>
      <c r="F27" s="42">
        <v>7.8476999999999997</v>
      </c>
      <c r="G27" s="42">
        <v>157.96</v>
      </c>
      <c r="H27" s="42">
        <v>4.0845000000000002</v>
      </c>
      <c r="I27" s="42">
        <v>62.884999999999998</v>
      </c>
      <c r="J27" s="42">
        <v>1.2839</v>
      </c>
      <c r="K27" s="41">
        <v>1340.85</v>
      </c>
      <c r="L27" s="42">
        <v>33.622</v>
      </c>
      <c r="M27" s="42">
        <v>0.75585789871504161</v>
      </c>
      <c r="N27" s="43">
        <v>25894.400000000001</v>
      </c>
      <c r="O27" s="42">
        <v>6.6922899999999998</v>
      </c>
      <c r="P27" s="54"/>
      <c r="Q27" s="50">
        <f t="shared" si="0"/>
        <v>0.70069999999999999</v>
      </c>
      <c r="R27" s="51">
        <f t="shared" si="0"/>
        <v>1.1194</v>
      </c>
      <c r="S27" s="52">
        <f t="shared" si="1"/>
        <v>5.558025789239662E-5</v>
      </c>
      <c r="T27" s="52">
        <f t="shared" si="1"/>
        <v>0.70069999999999999</v>
      </c>
      <c r="U27" s="52">
        <f t="shared" si="1"/>
        <v>1.1194</v>
      </c>
      <c r="V27" s="52">
        <f t="shared" si="1"/>
        <v>0.12742587000012742</v>
      </c>
      <c r="W27" s="52">
        <f t="shared" si="1"/>
        <v>6.3307166371233221E-3</v>
      </c>
      <c r="X27" s="52">
        <f t="shared" si="1"/>
        <v>0.24482800832415227</v>
      </c>
      <c r="Y27" s="52">
        <f t="shared" si="1"/>
        <v>1.5902043412578518E-2</v>
      </c>
      <c r="Z27" s="52">
        <f t="shared" si="1"/>
        <v>0.77887685956850217</v>
      </c>
      <c r="AA27" s="52">
        <f t="shared" si="1"/>
        <v>7.4579557743222589E-4</v>
      </c>
      <c r="AB27" s="52">
        <f t="shared" si="1"/>
        <v>2.9742430551424663E-2</v>
      </c>
      <c r="AC27" s="55">
        <f t="shared" si="3"/>
        <v>0.14942568238973505</v>
      </c>
    </row>
    <row r="28" spans="2:29" x14ac:dyDescent="0.25">
      <c r="B28" s="40">
        <v>46317</v>
      </c>
      <c r="C28" s="41">
        <v>18022</v>
      </c>
      <c r="D28" s="42">
        <v>1.4226774790155072</v>
      </c>
      <c r="E28" s="42">
        <v>0.89333571556190816</v>
      </c>
      <c r="F28" s="42">
        <v>7.8476999999999997</v>
      </c>
      <c r="G28" s="42">
        <v>157.96</v>
      </c>
      <c r="H28" s="42">
        <v>4.0845000000000002</v>
      </c>
      <c r="I28" s="42">
        <v>62.884999999999998</v>
      </c>
      <c r="J28" s="42">
        <v>1.2839</v>
      </c>
      <c r="K28" s="41">
        <v>1340.85</v>
      </c>
      <c r="L28" s="42">
        <v>33.622</v>
      </c>
      <c r="M28" s="42">
        <v>0.75585789871504161</v>
      </c>
      <c r="N28" s="43">
        <v>25894.400000000001</v>
      </c>
      <c r="O28" s="42">
        <v>6.6922899999999998</v>
      </c>
      <c r="P28" s="54"/>
      <c r="Q28" s="50">
        <f t="shared" si="0"/>
        <v>0.70289999999999997</v>
      </c>
      <c r="R28" s="51">
        <f t="shared" si="0"/>
        <v>1.1194</v>
      </c>
      <c r="S28" s="52">
        <f t="shared" si="1"/>
        <v>5.5487737210076573E-5</v>
      </c>
      <c r="T28" s="52">
        <f t="shared" si="1"/>
        <v>0.70289999999999997</v>
      </c>
      <c r="U28" s="52">
        <f t="shared" si="1"/>
        <v>1.1194</v>
      </c>
      <c r="V28" s="52">
        <f t="shared" si="1"/>
        <v>0.12742587000012742</v>
      </c>
      <c r="W28" s="52">
        <f t="shared" si="1"/>
        <v>6.3307166371233221E-3</v>
      </c>
      <c r="X28" s="52">
        <f t="shared" si="1"/>
        <v>0.24482800832415227</v>
      </c>
      <c r="Y28" s="52">
        <f t="shared" si="1"/>
        <v>1.5902043412578518E-2</v>
      </c>
      <c r="Z28" s="52">
        <f t="shared" si="1"/>
        <v>0.77887685956850217</v>
      </c>
      <c r="AA28" s="52">
        <f t="shared" si="1"/>
        <v>7.4579557743222589E-4</v>
      </c>
      <c r="AB28" s="52">
        <f t="shared" si="1"/>
        <v>2.9742430551424663E-2</v>
      </c>
      <c r="AC28" s="55">
        <f t="shared" si="3"/>
        <v>0.14942568238973505</v>
      </c>
    </row>
    <row r="29" spans="2:29" x14ac:dyDescent="0.25">
      <c r="B29" s="40">
        <v>46318</v>
      </c>
      <c r="C29" s="41">
        <v>18060</v>
      </c>
      <c r="D29" s="42">
        <v>1.42571998859424</v>
      </c>
      <c r="E29" s="42">
        <v>0.89007565643079667</v>
      </c>
      <c r="F29" s="42">
        <v>7.8371000000000004</v>
      </c>
      <c r="G29" s="42">
        <v>156.41</v>
      </c>
      <c r="H29" s="42">
        <v>4.0824999999999996</v>
      </c>
      <c r="I29" s="42">
        <v>63.521000000000001</v>
      </c>
      <c r="J29" s="42">
        <v>1.2768999999999999</v>
      </c>
      <c r="K29" s="41">
        <v>1327.95</v>
      </c>
      <c r="L29" s="42">
        <v>33.74</v>
      </c>
      <c r="M29" s="42">
        <v>0.74610161904051331</v>
      </c>
      <c r="N29" s="43">
        <v>25842.2</v>
      </c>
      <c r="O29" s="42">
        <v>6.6759599999999999</v>
      </c>
      <c r="P29" s="54"/>
      <c r="Q29" s="50">
        <f t="shared" si="0"/>
        <v>0.70140000000000002</v>
      </c>
      <c r="R29" s="51">
        <f t="shared" si="0"/>
        <v>1.1234999999999999</v>
      </c>
      <c r="S29" s="52">
        <f t="shared" si="1"/>
        <v>5.5370985603543746E-5</v>
      </c>
      <c r="T29" s="52">
        <f t="shared" si="1"/>
        <v>0.70140000000000002</v>
      </c>
      <c r="U29" s="52">
        <f t="shared" si="1"/>
        <v>1.1234999999999999</v>
      </c>
      <c r="V29" s="52">
        <f t="shared" si="1"/>
        <v>0.12759821872886654</v>
      </c>
      <c r="W29" s="52">
        <f t="shared" si="1"/>
        <v>6.3934531040214819E-3</v>
      </c>
      <c r="X29" s="52">
        <f t="shared" si="1"/>
        <v>0.24494794856093083</v>
      </c>
      <c r="Y29" s="52">
        <f t="shared" si="1"/>
        <v>1.5742825207411722E-2</v>
      </c>
      <c r="Z29" s="52">
        <f t="shared" si="1"/>
        <v>0.783146683373796</v>
      </c>
      <c r="AA29" s="52">
        <f t="shared" si="1"/>
        <v>7.5304040061749313E-4</v>
      </c>
      <c r="AB29" s="52">
        <f t="shared" si="1"/>
        <v>2.9638411381149969E-2</v>
      </c>
      <c r="AC29" s="55">
        <f t="shared" si="3"/>
        <v>0.14979119107963498</v>
      </c>
    </row>
    <row r="30" spans="2:29" x14ac:dyDescent="0.25">
      <c r="B30" s="40">
        <v>46321</v>
      </c>
      <c r="C30" s="41">
        <v>18060</v>
      </c>
      <c r="D30" s="42">
        <v>1.4230823964707557</v>
      </c>
      <c r="E30" s="42">
        <v>0.89206066012488849</v>
      </c>
      <c r="F30" s="42">
        <v>7.8425000000000002</v>
      </c>
      <c r="G30" s="42">
        <v>156.88999999999999</v>
      </c>
      <c r="H30" s="42">
        <v>4.0854999999999997</v>
      </c>
      <c r="I30" s="42">
        <v>63.598999999999997</v>
      </c>
      <c r="J30" s="42">
        <v>1.2782</v>
      </c>
      <c r="K30" s="41">
        <v>1324.25</v>
      </c>
      <c r="L30" s="42">
        <v>33.768000000000001</v>
      </c>
      <c r="M30" s="42">
        <v>0.74799910240107714</v>
      </c>
      <c r="N30" s="43">
        <v>25840.2</v>
      </c>
      <c r="O30" s="42">
        <v>6.6740000000000004</v>
      </c>
      <c r="P30" s="54"/>
      <c r="Q30" s="50">
        <f t="shared" ref="Q30:R33" si="4">1/+D30</f>
        <v>0.70269999999999999</v>
      </c>
      <c r="R30" s="51">
        <f t="shared" si="4"/>
        <v>1.121</v>
      </c>
      <c r="S30" s="52">
        <f t="shared" ref="S30:AB33" si="5">1/+C30</f>
        <v>5.5370985603543746E-5</v>
      </c>
      <c r="T30" s="52">
        <f t="shared" si="5"/>
        <v>0.70269999999999999</v>
      </c>
      <c r="U30" s="52">
        <f t="shared" si="5"/>
        <v>1.121</v>
      </c>
      <c r="V30" s="52">
        <f t="shared" si="5"/>
        <v>0.12751036021676762</v>
      </c>
      <c r="W30" s="52">
        <f t="shared" si="5"/>
        <v>6.3738925361718404E-3</v>
      </c>
      <c r="X30" s="52">
        <f t="shared" si="5"/>
        <v>0.24476808224207566</v>
      </c>
      <c r="Y30" s="52">
        <f t="shared" si="5"/>
        <v>1.5723517665372097E-2</v>
      </c>
      <c r="Z30" s="52">
        <f t="shared" si="5"/>
        <v>0.78235017994054135</v>
      </c>
      <c r="AA30" s="52">
        <f t="shared" si="5"/>
        <v>7.551444213705871E-4</v>
      </c>
      <c r="AB30" s="52">
        <f t="shared" si="5"/>
        <v>2.9613835583984838E-2</v>
      </c>
      <c r="AC30" s="55">
        <f t="shared" si="3"/>
        <v>0.14983518130056936</v>
      </c>
    </row>
    <row r="31" spans="2:29" x14ac:dyDescent="0.25">
      <c r="B31" s="40">
        <v>46322</v>
      </c>
      <c r="C31" s="41">
        <v>18135</v>
      </c>
      <c r="D31" s="42">
        <v>1.4242985329725111</v>
      </c>
      <c r="E31" s="42">
        <v>0.89477451682176101</v>
      </c>
      <c r="F31" s="42">
        <v>7.8452999999999999</v>
      </c>
      <c r="G31" s="42">
        <v>157.5</v>
      </c>
      <c r="H31" s="42">
        <v>4.0891999999999999</v>
      </c>
      <c r="I31" s="42">
        <v>63.942999999999998</v>
      </c>
      <c r="J31" s="42">
        <v>1.2808999999999999</v>
      </c>
      <c r="K31" s="41">
        <v>1325.29</v>
      </c>
      <c r="L31" s="42">
        <v>33.774000000000001</v>
      </c>
      <c r="M31" s="42">
        <v>0.74917590650284682</v>
      </c>
      <c r="N31" s="43">
        <v>25842.1</v>
      </c>
      <c r="O31" s="42">
        <v>6.6719999999999997</v>
      </c>
      <c r="P31" s="54"/>
      <c r="Q31" s="50">
        <f t="shared" si="4"/>
        <v>0.70209999999999995</v>
      </c>
      <c r="R31" s="51">
        <f t="shared" si="4"/>
        <v>1.1175999999999999</v>
      </c>
      <c r="S31" s="52">
        <f t="shared" si="5"/>
        <v>5.5141990625861594E-5</v>
      </c>
      <c r="T31" s="52">
        <f t="shared" si="5"/>
        <v>0.70209999999999995</v>
      </c>
      <c r="U31" s="52">
        <f t="shared" si="5"/>
        <v>1.1175999999999999</v>
      </c>
      <c r="V31" s="52">
        <f t="shared" si="5"/>
        <v>0.12746485156718035</v>
      </c>
      <c r="W31" s="52">
        <f t="shared" si="5"/>
        <v>6.3492063492063492E-3</v>
      </c>
      <c r="X31" s="52">
        <f t="shared" si="5"/>
        <v>0.24454661058397731</v>
      </c>
      <c r="Y31" s="52">
        <f t="shared" si="5"/>
        <v>1.5638928420624618E-2</v>
      </c>
      <c r="Z31" s="52">
        <f t="shared" si="5"/>
        <v>0.78070106956046537</v>
      </c>
      <c r="AA31" s="52">
        <f t="shared" si="5"/>
        <v>7.5455183393823239E-4</v>
      </c>
      <c r="AB31" s="52">
        <f t="shared" si="5"/>
        <v>2.9608574643216676E-2</v>
      </c>
      <c r="AC31" s="55">
        <f t="shared" si="3"/>
        <v>0.1498800959232614</v>
      </c>
    </row>
    <row r="32" spans="2:29" x14ac:dyDescent="0.25">
      <c r="B32" s="40">
        <v>46323</v>
      </c>
      <c r="C32" s="41">
        <v>18156</v>
      </c>
      <c r="D32" s="42">
        <v>1.4216661927779357</v>
      </c>
      <c r="E32" s="42">
        <v>0.89839187853741809</v>
      </c>
      <c r="F32" s="42">
        <v>7.8446999999999996</v>
      </c>
      <c r="G32" s="42">
        <v>157.85</v>
      </c>
      <c r="H32" s="42">
        <v>4.0883000000000003</v>
      </c>
      <c r="I32" s="42">
        <v>64.19</v>
      </c>
      <c r="J32" s="42">
        <v>1.2811999999999999</v>
      </c>
      <c r="K32" s="41">
        <v>1327.91</v>
      </c>
      <c r="L32" s="42">
        <v>33.786000000000001</v>
      </c>
      <c r="M32" s="42">
        <v>0.75125835774923</v>
      </c>
      <c r="N32" s="43">
        <v>25831.1</v>
      </c>
      <c r="O32" s="42">
        <v>6.6680000000000001</v>
      </c>
      <c r="P32" s="54"/>
      <c r="Q32" s="50">
        <f t="shared" si="4"/>
        <v>0.70340000000000003</v>
      </c>
      <c r="R32" s="51">
        <f t="shared" si="4"/>
        <v>1.1131</v>
      </c>
      <c r="S32" s="52">
        <f t="shared" si="5"/>
        <v>5.5078211059704778E-5</v>
      </c>
      <c r="T32" s="52">
        <f t="shared" si="5"/>
        <v>0.70340000000000003</v>
      </c>
      <c r="U32" s="52">
        <f t="shared" si="5"/>
        <v>1.1131</v>
      </c>
      <c r="V32" s="52">
        <f t="shared" si="5"/>
        <v>0.12747460068581337</v>
      </c>
      <c r="W32" s="52">
        <f t="shared" si="5"/>
        <v>6.3351282863477985E-3</v>
      </c>
      <c r="X32" s="52">
        <f t="shared" si="5"/>
        <v>0.24460044517281021</v>
      </c>
      <c r="Y32" s="52">
        <f t="shared" si="5"/>
        <v>1.5578750584203148E-2</v>
      </c>
      <c r="Z32" s="52">
        <f t="shared" si="5"/>
        <v>0.78051826412738068</v>
      </c>
      <c r="AA32" s="52">
        <f t="shared" si="5"/>
        <v>7.5306308409455456E-4</v>
      </c>
      <c r="AB32" s="52">
        <f t="shared" si="5"/>
        <v>2.9598058367371099E-2</v>
      </c>
      <c r="AC32" s="55">
        <f t="shared" si="3"/>
        <v>0.14997000599880023</v>
      </c>
    </row>
    <row r="33" spans="2:29" x14ac:dyDescent="0.25">
      <c r="B33" s="40">
        <v>46324</v>
      </c>
      <c r="C33" s="41">
        <v>18184</v>
      </c>
      <c r="D33" s="42">
        <v>1.4184397163120568</v>
      </c>
      <c r="E33" s="42">
        <v>0.89774665589370684</v>
      </c>
      <c r="F33" s="42">
        <v>7.8448000000000002</v>
      </c>
      <c r="G33" s="42">
        <v>158.04</v>
      </c>
      <c r="H33" s="42">
        <v>4.0744999999999996</v>
      </c>
      <c r="I33" s="42">
        <v>64.037000000000006</v>
      </c>
      <c r="J33" s="42">
        <v>1.282</v>
      </c>
      <c r="K33" s="41">
        <v>1338.59</v>
      </c>
      <c r="L33" s="42">
        <v>33.732999999999997</v>
      </c>
      <c r="M33" s="42">
        <v>0.75142771265404273</v>
      </c>
      <c r="N33" s="43">
        <v>25844.1</v>
      </c>
      <c r="O33" s="42">
        <v>6.6669999999999998</v>
      </c>
      <c r="P33" s="54"/>
      <c r="Q33" s="50">
        <f t="shared" si="4"/>
        <v>0.70499999999999996</v>
      </c>
      <c r="R33" s="51">
        <f t="shared" si="4"/>
        <v>1.1138999999999999</v>
      </c>
      <c r="S33" s="52">
        <f t="shared" si="5"/>
        <v>5.4993400791904974E-5</v>
      </c>
      <c r="T33" s="52">
        <f t="shared" si="5"/>
        <v>0.70499999999999996</v>
      </c>
      <c r="U33" s="52">
        <f t="shared" si="5"/>
        <v>1.1138999999999999</v>
      </c>
      <c r="V33" s="52">
        <f t="shared" si="5"/>
        <v>0.12747297572914543</v>
      </c>
      <c r="W33" s="52">
        <f t="shared" si="5"/>
        <v>6.3275120222728428E-3</v>
      </c>
      <c r="X33" s="52">
        <f t="shared" si="5"/>
        <v>0.24542888697999757</v>
      </c>
      <c r="Y33" s="52">
        <f t="shared" si="5"/>
        <v>1.5615972016178146E-2</v>
      </c>
      <c r="Z33" s="52">
        <f t="shared" si="5"/>
        <v>0.78003120124804992</v>
      </c>
      <c r="AA33" s="52">
        <f t="shared" si="5"/>
        <v>7.4705473670055812E-4</v>
      </c>
      <c r="AB33" s="52">
        <f t="shared" si="5"/>
        <v>2.9644561705155191E-2</v>
      </c>
      <c r="AC33" s="55">
        <f t="shared" si="3"/>
        <v>0.14999250037498124</v>
      </c>
    </row>
    <row r="34" spans="2:29" x14ac:dyDescent="0.25">
      <c r="B34" s="40">
        <v>46325</v>
      </c>
      <c r="C34" s="41">
        <v>18137</v>
      </c>
      <c r="D34" s="42">
        <v>1.4230823964707557</v>
      </c>
      <c r="E34" s="42">
        <v>0.89405453732677687</v>
      </c>
      <c r="F34" s="42">
        <v>7.8456999999999999</v>
      </c>
      <c r="G34" s="42">
        <v>157.72999999999999</v>
      </c>
      <c r="H34" s="42">
        <v>4.0579999999999998</v>
      </c>
      <c r="I34" s="42">
        <v>63.847999999999999</v>
      </c>
      <c r="J34" s="42">
        <v>1.2796000000000001</v>
      </c>
      <c r="K34" s="41">
        <v>1338.29</v>
      </c>
      <c r="L34" s="42">
        <v>33.713000000000001</v>
      </c>
      <c r="M34" s="42">
        <v>0.74727245553728883</v>
      </c>
      <c r="N34" s="43">
        <v>25816.799999999999</v>
      </c>
      <c r="O34" s="42">
        <v>6.6630000000000003</v>
      </c>
      <c r="P34" s="54"/>
      <c r="Q34" s="50"/>
      <c r="R34" s="51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5"/>
    </row>
    <row r="35" spans="2:29" x14ac:dyDescent="0.25">
      <c r="B35" s="40"/>
      <c r="C35" s="41"/>
      <c r="D35" s="42"/>
      <c r="E35" s="42"/>
      <c r="F35" s="42"/>
      <c r="G35" s="42"/>
      <c r="H35" s="42"/>
      <c r="I35" s="42"/>
      <c r="J35" s="42"/>
      <c r="K35" s="41"/>
      <c r="L35" s="42"/>
      <c r="M35" s="42"/>
      <c r="N35" s="43"/>
      <c r="O35" s="42"/>
      <c r="P35" s="54"/>
      <c r="Q35" s="50"/>
      <c r="R35" s="51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5"/>
    </row>
    <row r="36" spans="2:29" x14ac:dyDescent="0.25">
      <c r="B36" s="56" t="s">
        <v>33</v>
      </c>
      <c r="C36" s="57">
        <f t="shared" ref="C36:O36" si="6">SUM(C13:C35)</f>
        <v>395750</v>
      </c>
      <c r="D36" s="57">
        <f t="shared" si="6"/>
        <v>31.498314524084165</v>
      </c>
      <c r="E36" s="57">
        <f t="shared" si="6"/>
        <v>19.636412870358193</v>
      </c>
      <c r="F36" s="57">
        <f t="shared" si="6"/>
        <v>172.61870000000002</v>
      </c>
      <c r="G36" s="57">
        <f t="shared" si="6"/>
        <v>3472.24</v>
      </c>
      <c r="H36" s="57">
        <f t="shared" si="6"/>
        <v>89.844899999999996</v>
      </c>
      <c r="I36" s="57">
        <f t="shared" si="6"/>
        <v>1387.7699999999998</v>
      </c>
      <c r="J36" s="57">
        <f t="shared" si="6"/>
        <v>28.180699999999991</v>
      </c>
      <c r="K36" s="57">
        <f t="shared" si="6"/>
        <v>29480.829999999998</v>
      </c>
      <c r="L36" s="57">
        <f t="shared" si="6"/>
        <v>740.45299999999997</v>
      </c>
      <c r="M36" s="57">
        <f t="shared" si="6"/>
        <v>16.587666325509733</v>
      </c>
      <c r="N36" s="57">
        <f t="shared" si="6"/>
        <v>569899.40000000014</v>
      </c>
      <c r="O36" s="57">
        <f t="shared" si="6"/>
        <v>147.17838</v>
      </c>
      <c r="P36" s="58"/>
      <c r="Q36" s="59">
        <f t="shared" ref="Q36:AC36" si="7">SUM(Q13:Q20)</f>
        <v>5.5668999999999995</v>
      </c>
      <c r="R36" s="60">
        <f t="shared" si="7"/>
        <v>8.9886999999999979</v>
      </c>
      <c r="S36" s="60">
        <f t="shared" si="7"/>
        <v>4.4668804629021194E-4</v>
      </c>
      <c r="T36" s="61">
        <f t="shared" si="7"/>
        <v>5.5668999999999995</v>
      </c>
      <c r="U36" s="60">
        <f t="shared" si="7"/>
        <v>8.9886999999999979</v>
      </c>
      <c r="V36" s="61">
        <f t="shared" si="7"/>
        <v>1.0194865338089705</v>
      </c>
      <c r="W36" s="61">
        <f t="shared" si="7"/>
        <v>5.0664279552428873E-2</v>
      </c>
      <c r="X36" s="61">
        <f t="shared" si="7"/>
        <v>1.9578339171189401</v>
      </c>
      <c r="Y36" s="61">
        <f t="shared" si="7"/>
        <v>0.12755038109483552</v>
      </c>
      <c r="Z36" s="61">
        <f t="shared" si="7"/>
        <v>4.7196283477122112</v>
      </c>
      <c r="AA36" s="61">
        <f t="shared" si="7"/>
        <v>1.5682529373114726</v>
      </c>
      <c r="AB36" s="60">
        <f t="shared" si="7"/>
        <v>0.17991076816527291</v>
      </c>
      <c r="AC36" s="62">
        <f t="shared" si="7"/>
        <v>0.89531319512138008</v>
      </c>
    </row>
    <row r="37" spans="2:29" x14ac:dyDescent="0.25">
      <c r="B37" s="56" t="s">
        <v>34</v>
      </c>
      <c r="C37" s="63">
        <f>COUNTA(B13:B34)</f>
        <v>22</v>
      </c>
      <c r="D37" s="63">
        <f t="shared" ref="D37:O37" si="8">COUNTA(C13:C34)</f>
        <v>22</v>
      </c>
      <c r="E37" s="63">
        <f t="shared" si="8"/>
        <v>22</v>
      </c>
      <c r="F37" s="63">
        <f t="shared" si="8"/>
        <v>22</v>
      </c>
      <c r="G37" s="63">
        <f t="shared" si="8"/>
        <v>22</v>
      </c>
      <c r="H37" s="63">
        <f t="shared" si="8"/>
        <v>22</v>
      </c>
      <c r="I37" s="63">
        <f t="shared" si="8"/>
        <v>22</v>
      </c>
      <c r="J37" s="63">
        <f t="shared" si="8"/>
        <v>22</v>
      </c>
      <c r="K37" s="63">
        <f t="shared" si="8"/>
        <v>22</v>
      </c>
      <c r="L37" s="63">
        <f t="shared" si="8"/>
        <v>22</v>
      </c>
      <c r="M37" s="63">
        <f t="shared" si="8"/>
        <v>22</v>
      </c>
      <c r="N37" s="63">
        <f>COUNTA(M13:M34)</f>
        <v>22</v>
      </c>
      <c r="O37" s="63">
        <f t="shared" si="8"/>
        <v>22</v>
      </c>
      <c r="P37" s="58"/>
      <c r="Q37" s="59">
        <v>22</v>
      </c>
      <c r="R37" s="59">
        <v>22</v>
      </c>
      <c r="S37" s="59">
        <v>22</v>
      </c>
      <c r="T37" s="59">
        <v>22</v>
      </c>
      <c r="U37" s="59">
        <v>22</v>
      </c>
      <c r="V37" s="59">
        <v>22</v>
      </c>
      <c r="W37" s="59">
        <v>22</v>
      </c>
      <c r="X37" s="59">
        <v>22</v>
      </c>
      <c r="Y37" s="59">
        <v>22</v>
      </c>
      <c r="Z37" s="59">
        <v>22</v>
      </c>
      <c r="AA37" s="59">
        <v>22</v>
      </c>
      <c r="AB37" s="59">
        <v>22</v>
      </c>
      <c r="AC37" s="59">
        <v>22</v>
      </c>
    </row>
    <row r="38" spans="2:29" ht="15.75" thickBot="1" x14ac:dyDescent="0.3">
      <c r="B38" s="64" t="s">
        <v>35</v>
      </c>
      <c r="C38" s="65">
        <f>C36/C37</f>
        <v>17988.636363636364</v>
      </c>
      <c r="D38" s="66">
        <f t="shared" ref="D38:O38" si="9">D36/D37</f>
        <v>1.4317415692765529</v>
      </c>
      <c r="E38" s="66">
        <f t="shared" si="9"/>
        <v>0.89256422137991787</v>
      </c>
      <c r="F38" s="66">
        <f t="shared" si="9"/>
        <v>7.8463045454545464</v>
      </c>
      <c r="G38" s="65">
        <f t="shared" si="9"/>
        <v>157.82909090909089</v>
      </c>
      <c r="H38" s="66">
        <f t="shared" si="9"/>
        <v>4.0838590909090904</v>
      </c>
      <c r="I38" s="66">
        <f t="shared" si="9"/>
        <v>63.080454545454536</v>
      </c>
      <c r="J38" s="66">
        <f t="shared" si="9"/>
        <v>1.2809409090909087</v>
      </c>
      <c r="K38" s="67">
        <f t="shared" si="9"/>
        <v>1340.0377272727271</v>
      </c>
      <c r="L38" s="66">
        <f t="shared" si="9"/>
        <v>33.656954545454546</v>
      </c>
      <c r="M38" s="66">
        <f t="shared" si="9"/>
        <v>0.75398483297771512</v>
      </c>
      <c r="N38" s="67">
        <f t="shared" si="9"/>
        <v>25904.518181818188</v>
      </c>
      <c r="O38" s="66">
        <f t="shared" si="9"/>
        <v>6.6899263636363635</v>
      </c>
      <c r="P38" s="68"/>
      <c r="Q38" s="69">
        <v>20</v>
      </c>
      <c r="R38" s="70">
        <f t="shared" ref="R38:AC38" si="10">R36/R37</f>
        <v>0.40857727272727262</v>
      </c>
      <c r="S38" s="70">
        <f t="shared" si="10"/>
        <v>2.0304002104100542E-5</v>
      </c>
      <c r="T38" s="71">
        <f t="shared" si="10"/>
        <v>0.25304090909090909</v>
      </c>
      <c r="U38" s="70">
        <f t="shared" si="10"/>
        <v>0.40857727272727262</v>
      </c>
      <c r="V38" s="71">
        <f t="shared" si="10"/>
        <v>4.6340296991316837E-2</v>
      </c>
      <c r="W38" s="71">
        <f t="shared" si="10"/>
        <v>2.302921797837676E-3</v>
      </c>
      <c r="X38" s="71">
        <f t="shared" si="10"/>
        <v>8.8992450778133642E-2</v>
      </c>
      <c r="Y38" s="71">
        <f t="shared" si="10"/>
        <v>5.7977445952197967E-3</v>
      </c>
      <c r="Z38" s="71">
        <f t="shared" si="10"/>
        <v>0.21452856125964595</v>
      </c>
      <c r="AA38" s="71">
        <f t="shared" si="10"/>
        <v>7.1284224423248763E-2</v>
      </c>
      <c r="AB38" s="72">
        <f t="shared" si="10"/>
        <v>8.1777621893305858E-3</v>
      </c>
      <c r="AC38" s="73">
        <f t="shared" si="10"/>
        <v>4.0696054323699098E-2</v>
      </c>
    </row>
    <row r="40" spans="2:29" x14ac:dyDescent="0.25"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2:29" x14ac:dyDescent="0.25">
      <c r="I41" t="s">
        <v>36</v>
      </c>
      <c r="J41" t="s">
        <v>36</v>
      </c>
    </row>
    <row r="42" spans="2:29" x14ac:dyDescent="0.25">
      <c r="F42" s="75" t="s">
        <v>37</v>
      </c>
      <c r="G42" s="76"/>
      <c r="H42" s="76"/>
      <c r="I42" s="76"/>
      <c r="V42" t="s">
        <v>36</v>
      </c>
    </row>
    <row r="44" spans="2:29" x14ac:dyDescent="0.25">
      <c r="F44" t="s">
        <v>38</v>
      </c>
      <c r="G44" s="76"/>
      <c r="H44" s="76"/>
      <c r="I44" s="76"/>
      <c r="L44" t="s">
        <v>36</v>
      </c>
    </row>
    <row r="48" spans="2:29" x14ac:dyDescent="0.25">
      <c r="J48" t="s">
        <v>36</v>
      </c>
    </row>
    <row r="49" spans="8:9" x14ac:dyDescent="0.25">
      <c r="H49" s="74"/>
      <c r="I49" s="8"/>
    </row>
  </sheetData>
  <mergeCells count="34">
    <mergeCell ref="X11:X12"/>
    <mergeCell ref="Y11:Y12"/>
    <mergeCell ref="Z11:Z12"/>
    <mergeCell ref="AA11:AA12"/>
    <mergeCell ref="AB11:AB12"/>
    <mergeCell ref="AC11:AC12"/>
    <mergeCell ref="Q11:R12"/>
    <mergeCell ref="S11:S12"/>
    <mergeCell ref="T11:T12"/>
    <mergeCell ref="U11:U12"/>
    <mergeCell ref="V11:V12"/>
    <mergeCell ref="W11:W12"/>
    <mergeCell ref="J11:J12"/>
    <mergeCell ref="K11:K12"/>
    <mergeCell ref="L11:L12"/>
    <mergeCell ref="M11:M12"/>
    <mergeCell ref="N11:N12"/>
    <mergeCell ref="O11:O12"/>
    <mergeCell ref="B8:N8"/>
    <mergeCell ref="B9:O10"/>
    <mergeCell ref="B11:B12"/>
    <mergeCell ref="C11:C12"/>
    <mergeCell ref="D11:D12"/>
    <mergeCell ref="E11:E12"/>
    <mergeCell ref="F11:F12"/>
    <mergeCell ref="G11:G12"/>
    <mergeCell ref="H11:H12"/>
    <mergeCell ref="I11:I12"/>
    <mergeCell ref="B2:N2"/>
    <mergeCell ref="B3:N3"/>
    <mergeCell ref="B4:N4"/>
    <mergeCell ref="B5:N5"/>
    <mergeCell ref="B6:N6"/>
    <mergeCell ref="B7:N7"/>
  </mergeCells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BCTL MICROSOFT 365</dc:creator>
  <cp:lastModifiedBy>BCTL MICROSOFT 365</cp:lastModifiedBy>
  <dcterms:created xsi:type="dcterms:W3CDTF">2026-11-04T07:58:22Z</dcterms:created>
  <dcterms:modified xsi:type="dcterms:W3CDTF">2026-11-04T07:59:12Z</dcterms:modified>
</cp:coreProperties>
</file>